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895" windowHeight="10500"/>
  </bookViews>
  <sheets>
    <sheet name="表1" sheetId="1" r:id="rId1"/>
    <sheet name="表1-1" sheetId="2" r:id="rId2"/>
    <sheet name="表1-2" sheetId="3" r:id="rId3"/>
    <sheet name="表2" sheetId="4" r:id="rId4"/>
    <sheet name="表2-1" sheetId="5" r:id="rId5"/>
    <sheet name="表3" sheetId="6" r:id="rId6"/>
    <sheet name="表3-1" sheetId="7" r:id="rId7"/>
    <sheet name="表3-2" sheetId="8" r:id="rId8"/>
    <sheet name="表3-3" sheetId="9" r:id="rId9"/>
    <sheet name="表4" sheetId="10" r:id="rId10"/>
    <sheet name="表4-1" sheetId="11" r:id="rId11"/>
    <sheet name="表5" sheetId="12" r:id="rId12"/>
    <sheet name="表6" sheetId="13" r:id="rId13"/>
    <sheet name="表7" sheetId="14" r:id="rId14"/>
    <sheet name="Sheet1" sheetId="15" r:id="rId15"/>
  </sheets>
  <definedNames>
    <definedName name="_xlnm.Print_Titles" localSheetId="1">'表1-1'!$1:$6</definedName>
    <definedName name="_xlnm.Print_Titles" localSheetId="2">'表1-2'!$1:$6</definedName>
    <definedName name="_xlnm.Print_Titles" localSheetId="3">表2!$1:$2</definedName>
    <definedName name="_xlnm.Print_Titles" localSheetId="4">'表2-1'!$1:$5</definedName>
    <definedName name="_xlnm.Print_Titles" localSheetId="5">表3!$1:$5</definedName>
    <definedName name="_xlnm.Print_Titles" localSheetId="6">'表3-1'!#REF!</definedName>
    <definedName name="_xlnm.Print_Titles" localSheetId="7">'表3-2'!$1:$5</definedName>
    <definedName name="_xlnm.Print_Titles" localSheetId="8">'表3-3'!$1:$3</definedName>
    <definedName name="_xlnm.Print_Titles" localSheetId="9">表4!$1:$6</definedName>
    <definedName name="_xlnm.Print_Titles" localSheetId="10">'表4-1'!$1:$3</definedName>
    <definedName name="_xlnm.Print_Titles" localSheetId="11">表5!$1:$6</definedName>
    <definedName name="_xlnm.Print_Titles" localSheetId="12">表6!$1:$6</definedName>
    <definedName name="_xlnm.Print_Titles" localSheetId="13">表7!#REF!</definedName>
  </definedNames>
  <calcPr calcId="124519"/>
</workbook>
</file>

<file path=xl/calcChain.xml><?xml version="1.0" encoding="utf-8"?>
<calcChain xmlns="http://schemas.openxmlformats.org/spreadsheetml/2006/main">
  <c r="C7" i="9"/>
  <c r="E7"/>
  <c r="G7" i="3"/>
  <c r="G10"/>
  <c r="G11"/>
  <c r="G12"/>
  <c r="G13"/>
  <c r="G14"/>
  <c r="G15"/>
  <c r="G16"/>
  <c r="F30" i="14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G31"/>
  <c r="C7" i="13"/>
  <c r="B71"/>
  <c r="B67"/>
  <c r="B64"/>
  <c r="B61"/>
  <c r="B58"/>
  <c r="B55"/>
  <c r="B52"/>
  <c r="B49"/>
  <c r="B46"/>
  <c r="B43"/>
  <c r="B40"/>
  <c r="B37"/>
  <c r="B34"/>
  <c r="B30"/>
  <c r="B27"/>
  <c r="B24"/>
  <c r="B20"/>
  <c r="B17"/>
  <c r="B14"/>
  <c r="B11"/>
  <c r="B8"/>
  <c r="F6" i="8"/>
  <c r="F36" i="7"/>
  <c r="E36"/>
  <c r="F19"/>
  <c r="E19"/>
  <c r="F8"/>
  <c r="F7" s="1"/>
  <c r="E8"/>
  <c r="E7" s="1"/>
  <c r="D18"/>
  <c r="D20"/>
  <c r="D21"/>
  <c r="D19" s="1"/>
  <c r="D22"/>
  <c r="D23"/>
  <c r="D24"/>
  <c r="D25"/>
  <c r="D26"/>
  <c r="D27"/>
  <c r="D28"/>
  <c r="D29"/>
  <c r="D30"/>
  <c r="D31"/>
  <c r="D32"/>
  <c r="D33"/>
  <c r="D34"/>
  <c r="D35"/>
  <c r="D37"/>
  <c r="D38"/>
  <c r="D36" s="1"/>
  <c r="D17"/>
  <c r="D16"/>
  <c r="D15"/>
  <c r="D14"/>
  <c r="D13"/>
  <c r="D12"/>
  <c r="D11"/>
  <c r="D8" s="1"/>
  <c r="D7" s="1"/>
  <c r="D10"/>
  <c r="D9"/>
  <c r="BE7" i="6"/>
  <c r="BD7"/>
  <c r="BC7"/>
  <c r="BB7"/>
  <c r="BA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T7" s="1"/>
  <c r="W7"/>
  <c r="V7"/>
  <c r="U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 s="1"/>
  <c r="BZ25"/>
  <c r="BZ26"/>
  <c r="BZ27"/>
  <c r="AV27"/>
  <c r="AV26"/>
  <c r="AV25"/>
  <c r="T27"/>
  <c r="E27" s="1"/>
  <c r="T26"/>
  <c r="T25"/>
  <c r="F27"/>
  <c r="F26"/>
  <c r="E26" s="1"/>
  <c r="AV24"/>
  <c r="AV23"/>
  <c r="AV22"/>
  <c r="AV21"/>
  <c r="AV20"/>
  <c r="AV19"/>
  <c r="AV18"/>
  <c r="AV17"/>
  <c r="AV16"/>
  <c r="AV15"/>
  <c r="AV14"/>
  <c r="AV13"/>
  <c r="AV12"/>
  <c r="AV11"/>
  <c r="AV10"/>
  <c r="E10" s="1"/>
  <c r="AV9"/>
  <c r="AV8"/>
  <c r="AZ7"/>
  <c r="AV7" s="1"/>
  <c r="AY7"/>
  <c r="AX7"/>
  <c r="AW7"/>
  <c r="S7"/>
  <c r="R7"/>
  <c r="Q7"/>
  <c r="P7"/>
  <c r="O7"/>
  <c r="N7"/>
  <c r="M7"/>
  <c r="L7"/>
  <c r="K7"/>
  <c r="J7"/>
  <c r="I7"/>
  <c r="H7"/>
  <c r="G7"/>
  <c r="F7" s="1"/>
  <c r="E7" s="1"/>
  <c r="F25"/>
  <c r="E25" s="1"/>
  <c r="BZ24"/>
  <c r="T24"/>
  <c r="F24"/>
  <c r="BZ23"/>
  <c r="T23"/>
  <c r="F23"/>
  <c r="BZ22"/>
  <c r="E22" s="1"/>
  <c r="T22"/>
  <c r="F22"/>
  <c r="BZ21"/>
  <c r="T21"/>
  <c r="F21"/>
  <c r="E21" s="1"/>
  <c r="BZ20"/>
  <c r="T20"/>
  <c r="F20"/>
  <c r="E20" s="1"/>
  <c r="BZ19"/>
  <c r="T19"/>
  <c r="E19" s="1"/>
  <c r="F19"/>
  <c r="BZ18"/>
  <c r="T18"/>
  <c r="F18"/>
  <c r="BZ17"/>
  <c r="T17"/>
  <c r="E17" s="1"/>
  <c r="F17"/>
  <c r="BZ16"/>
  <c r="T16"/>
  <c r="F16"/>
  <c r="E16" s="1"/>
  <c r="BZ15"/>
  <c r="T15"/>
  <c r="F15"/>
  <c r="E15" s="1"/>
  <c r="BZ14"/>
  <c r="T14"/>
  <c r="F14"/>
  <c r="E14" s="1"/>
  <c r="BZ13"/>
  <c r="T13"/>
  <c r="F13"/>
  <c r="E13"/>
  <c r="BZ12"/>
  <c r="E12" s="1"/>
  <c r="T12"/>
  <c r="F12"/>
  <c r="BZ11"/>
  <c r="T11"/>
  <c r="F11"/>
  <c r="E11" s="1"/>
  <c r="BZ10"/>
  <c r="T10"/>
  <c r="F10"/>
  <c r="BZ9"/>
  <c r="T9"/>
  <c r="F9"/>
  <c r="E9" s="1"/>
  <c r="BZ8"/>
  <c r="T8"/>
  <c r="F8"/>
  <c r="E8" s="1"/>
  <c r="H14" i="5"/>
  <c r="G14" s="1"/>
  <c r="I24"/>
  <c r="H24"/>
  <c r="G24"/>
  <c r="I22"/>
  <c r="H22"/>
  <c r="I28"/>
  <c r="H28"/>
  <c r="G28"/>
  <c r="I13"/>
  <c r="I7" s="1"/>
  <c r="H13"/>
  <c r="I8"/>
  <c r="H8"/>
  <c r="G8"/>
  <c r="G19"/>
  <c r="F19" s="1"/>
  <c r="E19" s="1"/>
  <c r="G16"/>
  <c r="F16" s="1"/>
  <c r="E16" s="1"/>
  <c r="G15"/>
  <c r="F15" s="1"/>
  <c r="E15" s="1"/>
  <c r="G29"/>
  <c r="F29"/>
  <c r="F28" s="1"/>
  <c r="G27"/>
  <c r="F27"/>
  <c r="E27" s="1"/>
  <c r="G26"/>
  <c r="F26" s="1"/>
  <c r="E26" s="1"/>
  <c r="G25"/>
  <c r="F25" s="1"/>
  <c r="G23"/>
  <c r="G22" s="1"/>
  <c r="G21"/>
  <c r="F21"/>
  <c r="E21" s="1"/>
  <c r="G20"/>
  <c r="F20" s="1"/>
  <c r="E20" s="1"/>
  <c r="G18"/>
  <c r="F18" s="1"/>
  <c r="E18" s="1"/>
  <c r="G17"/>
  <c r="F17" s="1"/>
  <c r="E17" s="1"/>
  <c r="G12"/>
  <c r="F12"/>
  <c r="E12" s="1"/>
  <c r="G11"/>
  <c r="F11" s="1"/>
  <c r="E11" s="1"/>
  <c r="G10"/>
  <c r="F10" s="1"/>
  <c r="E10" s="1"/>
  <c r="F9"/>
  <c r="E9" s="1"/>
  <c r="G9"/>
  <c r="D26" i="4"/>
  <c r="D25"/>
  <c r="D6" s="1"/>
  <c r="B38"/>
  <c r="E6"/>
  <c r="E38" s="1"/>
  <c r="E26"/>
  <c r="E25"/>
  <c r="H7" i="3"/>
  <c r="F9"/>
  <c r="F8"/>
  <c r="F7" s="1"/>
  <c r="F9" i="2"/>
  <c r="F8"/>
  <c r="F7" s="1"/>
  <c r="H9"/>
  <c r="H8"/>
  <c r="H7" s="1"/>
  <c r="D24" i="1"/>
  <c r="D25"/>
  <c r="D35" s="1"/>
  <c r="E24" i="6"/>
  <c r="E23"/>
  <c r="E18"/>
  <c r="H7" i="5"/>
  <c r="F31" i="14" l="1"/>
  <c r="E25" i="5"/>
  <c r="E24" s="1"/>
  <c r="F24"/>
  <c r="G13"/>
  <c r="G7" s="1"/>
  <c r="F14"/>
  <c r="E8"/>
  <c r="F8"/>
  <c r="F23"/>
  <c r="E29"/>
  <c r="E28" s="1"/>
  <c r="B7" i="13"/>
  <c r="F22" i="5" l="1"/>
  <c r="F7" s="1"/>
  <c r="E23"/>
  <c r="E22" s="1"/>
  <c r="F13"/>
  <c r="E14"/>
  <c r="E13" s="1"/>
  <c r="E7" s="1"/>
</calcChain>
</file>

<file path=xl/sharedStrings.xml><?xml version="1.0" encoding="utf-8"?>
<sst xmlns="http://schemas.openxmlformats.org/spreadsheetml/2006/main" count="1292" uniqueCount="763">
  <si>
    <t>表1</t>
  </si>
  <si>
    <t>部门收支总表</t>
  </si>
  <si>
    <t>单位名称:</t>
  </si>
  <si>
    <t>收入</t>
  </si>
  <si>
    <t>支出</t>
  </si>
  <si>
    <t>项目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</si>
  <si>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</si>
  <si>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</si>
  <si>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</si>
  <si>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</si>
  <si>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</si>
  <si>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</si>
  <si>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</si>
  <si>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</si>
  <si>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</si>
  <si>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</si>
  <si>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</si>
  <si>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</si>
  <si>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</si>
  <si>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</si>
  <si>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</si>
  <si>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</si>
  <si>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</si>
  <si>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</si>
  <si>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</si>
  <si>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</si>
  <si>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</si>
  <si>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</si>
  <si>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</si>
  <si>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</si>
  <si>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</si>
  <si>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</si>
  <si>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</si>
  <si>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</si>
  <si>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</si>
  <si>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</si>
  <si>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</si>
  <si>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</si>
  <si>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</si>
  <si>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</si>
  <si>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</si>
  <si>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二十九、国有资本经营预算支出</t>
  </si>
  <si>
    <t>本年收入合计</t>
  </si>
  <si>
    <t>本年支出合计</t>
  </si>
  <si>
    <t>七、用事业基金弥补收支差额</t>
  </si>
  <si>
    <t>二十九、事业单位结余分配</t>
  </si>
  <si>
    <t>八、上年结转</t>
  </si>
  <si>
    <t>其中：转入事业基金</t>
  </si>
  <si>
    <t>三十、结转下年</t>
  </si>
  <si>
    <t>收入总计</t>
  </si>
  <si>
    <t>支出总计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</si>
  <si>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</si>
  <si>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</si>
  <si>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</si>
  <si>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</si>
  <si>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</si>
  <si>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</si>
  <si>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</si>
  <si>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</si>
  <si>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</si>
  <si>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</si>
  <si>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</si>
  <si>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</si>
  <si>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</si>
  <si>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</si>
  <si>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</si>
  <si>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</si>
  <si>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</si>
  <si>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</si>
  <si>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</si>
  <si>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</si>
  <si>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</si>
  <si>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</si>
  <si>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</si>
  <si>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</si>
  <si>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</si>
  <si>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</si>
  <si>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</si>
  <si>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</si>
  <si>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</si>
  <si>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</si>
  <si>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</si>
  <si>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</si>
  <si>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</si>
  <si>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</si>
  <si>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</si>
  <si>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</si>
  <si>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</si>
  <si>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</si>
  <si>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</si>
  <si>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>一般公共服务支出</t>
  </si>
  <si>
    <t>外交支出</t>
  </si>
  <si>
    <t>国防支出</t>
  </si>
  <si>
    <t>二、上年结转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</si>
  <si>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</si>
  <si>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</si>
  <si>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</si>
  <si>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</si>
  <si>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</si>
  <si>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</si>
  <si>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</si>
  <si>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</si>
  <si>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</si>
  <si>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</si>
  <si>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</si>
  <si>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</si>
  <si>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</si>
  <si>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</si>
  <si>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</si>
  <si>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</si>
  <si>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</si>
  <si>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</si>
  <si>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</si>
  <si>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</si>
  <si>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</si>
  <si>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</si>
  <si>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</si>
  <si>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</si>
  <si>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</si>
  <si>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国有资本经营预算支出</t>
  </si>
  <si>
    <t>二、结转下年</t>
  </si>
  <si>
    <t>表2-1</t>
  </si>
  <si>
    <t>财政拨款支出预算表（政府经济分类科目）</t>
  </si>
  <si>
    <t>总计</t>
  </si>
  <si>
    <t>当年财政拨款安排</t>
  </si>
  <si>
    <t>上年结转安排</t>
  </si>
  <si>
    <t>一般公共预算拨款</t>
  </si>
  <si>
    <t>国有资本经营预算安排</t>
  </si>
  <si>
    <t>上年财政拨款指标结转</t>
  </si>
  <si>
    <t>上年应返还额度结转</t>
  </si>
  <si>
    <t>表3</t>
  </si>
  <si>
    <t>一般公共预算支出预算表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</si>
  <si>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</si>
  <si>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</si>
  <si>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</si>
  <si>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</si>
  <si>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</si>
  <si>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</si>
  <si>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</si>
  <si>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</si>
  <si>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</si>
  <si>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</si>
  <si>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</si>
  <si>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</si>
  <si>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</si>
  <si>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</si>
  <si>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</si>
  <si>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</si>
  <si>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</si>
  <si>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</si>
  <si>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</si>
  <si>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</si>
  <si>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</si>
  <si>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</si>
  <si>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</si>
  <si>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</si>
  <si>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</si>
  <si>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</si>
  <si>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</si>
  <si>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</si>
  <si>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</si>
  <si>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</si>
  <si>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</si>
  <si>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</si>
  <si>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</si>
  <si>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</si>
  <si>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</si>
  <si>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</si>
  <si>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</si>
  <si>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</si>
  <si>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</si>
  <si>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</si>
  <si>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</si>
  <si>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</si>
  <si>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</si>
  <si>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</si>
  <si>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</si>
  <si>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</si>
  <si>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</si>
  <si>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</si>
  <si>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</si>
  <si>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</si>
  <si>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</si>
  <si>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</si>
  <si>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</si>
  <si>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</si>
  <si>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</si>
  <si>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</si>
  <si>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</si>
  <si>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</si>
  <si>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</si>
  <si>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</si>
  <si>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</si>
  <si>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</si>
  <si>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</si>
  <si>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</si>
  <si>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</si>
  <si>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</si>
  <si>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</si>
  <si>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</si>
  <si>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</si>
  <si>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</si>
  <si>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</si>
  <si>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</si>
  <si>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</si>
  <si>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</si>
  <si>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</si>
  <si>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</si>
  <si>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</si>
  <si>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</si>
  <si>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</si>
  <si>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</si>
  <si>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</si>
  <si>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</si>
  <si>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</si>
  <si>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</si>
  <si>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</si>
  <si>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</si>
  <si>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</si>
  <si>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</si>
  <si>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</si>
  <si>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</si>
  <si>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</si>
  <si>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对民间非营利性组织和群众性自治组织补助</t>
  </si>
  <si>
    <t>表3-1</t>
  </si>
  <si>
    <t>一般公共预算基本支出预算表</t>
  </si>
  <si>
    <t>经济分类科目</t>
  </si>
  <si>
    <t>人员经费</t>
  </si>
  <si>
    <t>基本运转支出</t>
  </si>
  <si>
    <t>表3-2</t>
  </si>
  <si>
    <t>一般公共预算项目支出预算表</t>
  </si>
  <si>
    <t>单位名称（项目）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</si>
  <si>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</si>
  <si>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</si>
  <si>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</si>
  <si>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</si>
  <si>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</si>
  <si>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</si>
  <si>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</si>
  <si>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</si>
  <si>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</si>
  <si>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</si>
  <si>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</si>
  <si>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</si>
  <si>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</si>
  <si>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</si>
  <si>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</si>
  <si>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</si>
  <si>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</si>
  <si>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</t>
  </si>
  <si>
    <t>项目单位(项目名称)</t>
  </si>
  <si>
    <t>项目资金</t>
  </si>
  <si>
    <t>年度目标</t>
  </si>
  <si>
    <t>绩效指标</t>
  </si>
  <si>
    <t>项目完成指标</t>
  </si>
  <si>
    <t>效益指标</t>
  </si>
  <si>
    <t>满意度指标</t>
  </si>
  <si>
    <t>资金总额</t>
  </si>
  <si>
    <t>财政拨款</t>
  </si>
  <si>
    <t>其他资金</t>
  </si>
  <si>
    <t>三级指标</t>
  </si>
  <si>
    <t>指标值</t>
  </si>
  <si>
    <t>表7</t>
  </si>
  <si>
    <t>单位名称:泸县自然资源和规划局</t>
    <phoneticPr fontId="2" type="noConversion"/>
  </si>
  <si>
    <t>泸县自然资源和规划局合计</t>
  </si>
  <si>
    <t>220</t>
  </si>
  <si>
    <t>01</t>
  </si>
  <si>
    <t>行政运行</t>
  </si>
  <si>
    <t>50</t>
  </si>
  <si>
    <t>事业运行</t>
  </si>
  <si>
    <t>210</t>
  </si>
  <si>
    <t>11</t>
  </si>
  <si>
    <t>行政单位医疗</t>
  </si>
  <si>
    <t>02</t>
  </si>
  <si>
    <t>事业单位医疗</t>
  </si>
  <si>
    <t>208</t>
  </si>
  <si>
    <t>05</t>
  </si>
  <si>
    <t>机关事业单位基本养老保险缴费支出</t>
  </si>
  <si>
    <t>06</t>
  </si>
  <si>
    <t>机关事业单位职业年金缴费支出</t>
  </si>
  <si>
    <t>221</t>
  </si>
  <si>
    <t>一般行政管理事务</t>
    <phoneticPr fontId="2" type="noConversion"/>
  </si>
  <si>
    <t>220</t>
    <phoneticPr fontId="2" type="noConversion"/>
  </si>
  <si>
    <t>01</t>
    <phoneticPr fontId="2" type="noConversion"/>
  </si>
  <si>
    <t>04</t>
    <phoneticPr fontId="2" type="noConversion"/>
  </si>
  <si>
    <t>自然资源规划及管理</t>
    <phoneticPr fontId="2" type="noConversion"/>
  </si>
  <si>
    <t>06</t>
    <phoneticPr fontId="2" type="noConversion"/>
  </si>
  <si>
    <t>自然资源利用与保护</t>
    <phoneticPr fontId="2" type="noConversion"/>
  </si>
  <si>
    <t>08</t>
    <phoneticPr fontId="2" type="noConversion"/>
  </si>
  <si>
    <t>自然资源行业业务管理</t>
    <phoneticPr fontId="2" type="noConversion"/>
  </si>
  <si>
    <t>09</t>
    <phoneticPr fontId="2" type="noConversion"/>
  </si>
  <si>
    <t>自然资源调查与确权登记</t>
    <phoneticPr fontId="2" type="noConversion"/>
  </si>
  <si>
    <t>13</t>
    <phoneticPr fontId="2" type="noConversion"/>
  </si>
  <si>
    <t>地质矿产资源与环境调查</t>
    <phoneticPr fontId="2" type="noConversion"/>
  </si>
  <si>
    <t>211</t>
    <phoneticPr fontId="2" type="noConversion"/>
  </si>
  <si>
    <t>99</t>
    <phoneticPr fontId="2" type="noConversion"/>
  </si>
  <si>
    <t>其他退耕还林还草支出</t>
    <phoneticPr fontId="2" type="noConversion"/>
  </si>
  <si>
    <t>10</t>
  </si>
  <si>
    <t>34</t>
  </si>
  <si>
    <t>行政运行（森林防火）</t>
    <phoneticPr fontId="2" type="noConversion"/>
  </si>
  <si>
    <t>森林资源培育</t>
    <phoneticPr fontId="2" type="noConversion"/>
  </si>
  <si>
    <t>自然保护区管理</t>
    <phoneticPr fontId="2" type="noConversion"/>
  </si>
  <si>
    <t>动植物保护</t>
    <phoneticPr fontId="2" type="noConversion"/>
  </si>
  <si>
    <t>林业草原防灾减灾</t>
    <phoneticPr fontId="2" type="noConversion"/>
  </si>
  <si>
    <t>06</t>
    <phoneticPr fontId="2" type="noConversion"/>
  </si>
  <si>
    <t>01</t>
    <phoneticPr fontId="2" type="noConversion"/>
  </si>
  <si>
    <t>地质灾害防治</t>
    <phoneticPr fontId="2" type="noConversion"/>
  </si>
  <si>
    <r>
      <t>20</t>
    </r>
    <r>
      <rPr>
        <sz val="9"/>
        <rFont val="宋体"/>
        <family val="3"/>
        <charset val="134"/>
      </rPr>
      <t>21</t>
    </r>
    <r>
      <rPr>
        <sz val="9"/>
        <rFont val="宋体"/>
        <family val="3"/>
        <charset val="134"/>
      </rPr>
      <t>年预算数</t>
    </r>
    <phoneticPr fontId="2" type="noConversion"/>
  </si>
  <si>
    <t xml:space="preserve">  机关工资福利支出</t>
  </si>
  <si>
    <t>501</t>
  </si>
  <si>
    <t xml:space="preserve">    工资奖金津补贴</t>
  </si>
  <si>
    <t xml:space="preserve">    社会保障缴费</t>
  </si>
  <si>
    <t>03</t>
  </si>
  <si>
    <t xml:space="preserve">    住房公积金</t>
  </si>
  <si>
    <t>99</t>
  </si>
  <si>
    <t xml:space="preserve">    其他工资福利支出</t>
  </si>
  <si>
    <t xml:space="preserve">  机关商品和服务支出</t>
  </si>
  <si>
    <t>502</t>
  </si>
  <si>
    <t xml:space="preserve">    办公经费</t>
  </si>
  <si>
    <t xml:space="preserve">    委托业务费</t>
  </si>
  <si>
    <t xml:space="preserve">    公务接待费</t>
  </si>
  <si>
    <t>09</t>
  </si>
  <si>
    <t xml:space="preserve">    维修（护）费</t>
  </si>
  <si>
    <t xml:space="preserve">    其他商品和服务支出</t>
  </si>
  <si>
    <t xml:space="preserve">    设备购置</t>
  </si>
  <si>
    <t xml:space="preserve">  对个人和家庭的补助</t>
  </si>
  <si>
    <t>社会福利和救助</t>
  </si>
  <si>
    <t>02</t>
    <phoneticPr fontId="2" type="noConversion"/>
  </si>
  <si>
    <t>03</t>
    <phoneticPr fontId="2" type="noConversion"/>
  </si>
  <si>
    <t xml:space="preserve">   对事业单位经常性补助</t>
    <phoneticPr fontId="2" type="noConversion"/>
  </si>
  <si>
    <t xml:space="preserve">   机关资本性支出（一）</t>
    <phoneticPr fontId="2" type="noConversion"/>
  </si>
  <si>
    <t>单位:万元</t>
    <phoneticPr fontId="2" type="noConversion"/>
  </si>
  <si>
    <t>单位：万元</t>
    <phoneticPr fontId="2" type="noConversion"/>
  </si>
  <si>
    <t>05</t>
    <phoneticPr fontId="2" type="noConversion"/>
  </si>
  <si>
    <t>208</t>
    <phoneticPr fontId="2" type="noConversion"/>
  </si>
  <si>
    <t>11</t>
    <phoneticPr fontId="2" type="noConversion"/>
  </si>
  <si>
    <t>其他退耕还林还草支出</t>
  </si>
  <si>
    <t>213</t>
    <phoneticPr fontId="2" type="noConversion"/>
  </si>
  <si>
    <t>19</t>
    <phoneticPr fontId="2" type="noConversion"/>
  </si>
  <si>
    <t>防灾救灾</t>
  </si>
  <si>
    <t>森林资源培育</t>
  </si>
  <si>
    <t>10</t>
    <phoneticPr fontId="2" type="noConversion"/>
  </si>
  <si>
    <t>自然保护区等管理</t>
  </si>
  <si>
    <t>动植物保护</t>
  </si>
  <si>
    <t>国家公园</t>
  </si>
  <si>
    <t>35</t>
    <phoneticPr fontId="2" type="noConversion"/>
  </si>
  <si>
    <t>一般行政管理事务</t>
  </si>
  <si>
    <t>自然资源规划及管理</t>
  </si>
  <si>
    <t>自然资源利用与保护</t>
  </si>
  <si>
    <t>自然资源行业业务管理</t>
  </si>
  <si>
    <t>自然资源调查与确权登记</t>
  </si>
  <si>
    <t>地质矿产资源与环境调查</t>
  </si>
  <si>
    <t>50</t>
    <phoneticPr fontId="2" type="noConversion"/>
  </si>
  <si>
    <t>地质灾害防治</t>
  </si>
  <si>
    <t xml:space="preserve">  工资福利支出</t>
  </si>
  <si>
    <t xml:space="preserve">  商品和服务支出</t>
  </si>
  <si>
    <t>07</t>
    <phoneticPr fontId="2" type="noConversion"/>
  </si>
  <si>
    <t>12</t>
    <phoneticPr fontId="2" type="noConversion"/>
  </si>
  <si>
    <t>维修(护)费</t>
  </si>
  <si>
    <t>15</t>
    <phoneticPr fontId="2" type="noConversion"/>
  </si>
  <si>
    <t>16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</si>
  <si>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</si>
  <si>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</si>
  <si>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</si>
  <si>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</si>
  <si>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39</t>
    <phoneticPr fontId="2" type="noConversion"/>
  </si>
  <si>
    <t>04</t>
  </si>
  <si>
    <t>08</t>
    <phoneticPr fontId="2" type="noConversion"/>
  </si>
  <si>
    <t>09</t>
    <phoneticPr fontId="2" type="noConversion"/>
  </si>
  <si>
    <t>01</t>
    <phoneticPr fontId="2" type="noConversion"/>
  </si>
  <si>
    <t>08</t>
  </si>
  <si>
    <t>06</t>
    <phoneticPr fontId="2" type="noConversion"/>
  </si>
  <si>
    <t>13</t>
  </si>
  <si>
    <t>办公设备采购</t>
  </si>
  <si>
    <t>上争外引工作经费</t>
  </si>
  <si>
    <t>土地利用总体规划调整</t>
  </si>
  <si>
    <t>第一书记工作经费</t>
  </si>
  <si>
    <t>县域内常规执法巡查、排查工作经费</t>
    <phoneticPr fontId="2" type="noConversion"/>
  </si>
  <si>
    <t>土地变更调查</t>
    <phoneticPr fontId="2" type="noConversion"/>
  </si>
  <si>
    <t>不动产登记工作经费</t>
    <phoneticPr fontId="2" type="noConversion"/>
  </si>
  <si>
    <t>耕地质量等级年度变更、基准地价调整</t>
  </si>
  <si>
    <t>土地出让评估费</t>
  </si>
  <si>
    <t>档案管理经费</t>
  </si>
  <si>
    <t>国土内审及六二五宣传经费</t>
  </si>
  <si>
    <t>地质灾害宣传培训演练</t>
    <phoneticPr fontId="2" type="noConversion"/>
  </si>
  <si>
    <t>矿产资源管理工作经费</t>
  </si>
  <si>
    <t>森林防火</t>
  </si>
  <si>
    <t>取消育林基金后森林资源培育、保护、管理</t>
  </si>
  <si>
    <t>玉蟾山风景名胜区管理经费</t>
  </si>
  <si>
    <t>古树名木保护资金</t>
  </si>
  <si>
    <t>疑似松材线虫病防控费</t>
  </si>
  <si>
    <t>巩固退耕还林</t>
  </si>
  <si>
    <t>合  计</t>
  </si>
  <si>
    <t>334001</t>
  </si>
  <si>
    <t>泸县自然资源和规划局</t>
  </si>
  <si>
    <t>2021年</t>
  </si>
  <si>
    <t>2021年</t>
    <phoneticPr fontId="2" type="noConversion"/>
  </si>
  <si>
    <t>促进经济可持续</t>
  </si>
  <si>
    <t>精准扶贫第一书记所驻村贫困户人均年收入脱贫达标率</t>
  </si>
  <si>
    <t>精准扶贫第一书记所驻村贫困户满意度</t>
  </si>
  <si>
    <t>精准扶贫第一书记驻村工作完成率</t>
  </si>
  <si>
    <t>和谐发展</t>
  </si>
  <si>
    <t>≤18万元</t>
    <phoneticPr fontId="2" type="noConversion"/>
  </si>
  <si>
    <t>内部审计工作、六二五宣传开展</t>
    <phoneticPr fontId="2" type="noConversion"/>
  </si>
  <si>
    <t>2次</t>
    <phoneticPr fontId="2" type="noConversion"/>
  </si>
  <si>
    <t>检查验收退耕还林成果亩数</t>
    <phoneticPr fontId="2" type="noConversion"/>
  </si>
  <si>
    <t>魏</t>
    <phoneticPr fontId="2" type="noConversion"/>
  </si>
  <si>
    <t>叶伟军</t>
    <phoneticPr fontId="2" type="noConversion"/>
  </si>
  <si>
    <t>邹艳</t>
    <phoneticPr fontId="2" type="noConversion"/>
  </si>
  <si>
    <t>促进国土资源有效保护和合理利用，保护国土资源、节约集约利用国土资源。</t>
  </si>
  <si>
    <t>部门整体支出绩效目标申报表（2021年度）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</si>
  <si>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</si>
  <si>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</si>
  <si>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</si>
  <si>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</si>
  <si>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</si>
  <si>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</si>
  <si>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保证机关在职人员、退休人员经费及日常工作的正常运转。</t>
  </si>
  <si>
    <t>金额合计（=基本支出+项目支出）</t>
  </si>
  <si>
    <t xml:space="preserve">
总体
目标</t>
  </si>
  <si>
    <t>年
度
绩
效
指
标</t>
  </si>
  <si>
    <t>一级指标</t>
  </si>
  <si>
    <t>二级指标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</si>
  <si>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</si>
  <si>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</si>
  <si>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</si>
  <si>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</si>
  <si>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</si>
  <si>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</si>
  <si>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经济效益
指标</t>
  </si>
  <si>
    <t>社会效益
指标</t>
  </si>
  <si>
    <t>生态效益
指标</t>
  </si>
  <si>
    <t>可持续影响
指标</t>
  </si>
  <si>
    <t xml:space="preserve"> 指标1：</t>
  </si>
  <si>
    <t>长期影响</t>
  </si>
  <si>
    <t xml:space="preserve"> 指标2：</t>
  </si>
  <si>
    <t xml:space="preserve"> 指标3：</t>
  </si>
  <si>
    <t xml:space="preserve"> 指标4：</t>
  </si>
  <si>
    <t>对农村未来可持续发展的影响</t>
  </si>
  <si>
    <t>满意度
指标</t>
  </si>
  <si>
    <t>服务对象
满意度指标</t>
  </si>
  <si>
    <t>满意度达100%</t>
  </si>
  <si>
    <t>保障自然资源日常工作正常运行</t>
    <phoneticPr fontId="2" type="noConversion"/>
  </si>
  <si>
    <t>泸县自然资源和规划局</t>
    <phoneticPr fontId="2" type="noConversion"/>
  </si>
  <si>
    <t>预计公务接待520人次</t>
    <phoneticPr fontId="2" type="noConversion"/>
  </si>
  <si>
    <t>引进企业和向上争取资金，促进地方经济发展。</t>
    <phoneticPr fontId="2" type="noConversion"/>
  </si>
  <si>
    <t>保障扶贫工作顺利开展。</t>
    <phoneticPr fontId="2" type="noConversion"/>
  </si>
  <si>
    <t>规范矿山和国土资源管理。</t>
    <phoneticPr fontId="2" type="noConversion"/>
  </si>
  <si>
    <t>及时进行土地变更调查。</t>
    <phoneticPr fontId="2" type="noConversion"/>
  </si>
  <si>
    <t>确保不动产登记工作顺利开展。</t>
    <phoneticPr fontId="2" type="noConversion"/>
  </si>
  <si>
    <t>保证土地市场有序。</t>
    <phoneticPr fontId="2" type="noConversion"/>
  </si>
  <si>
    <t>保证公务活动顺利开展。</t>
    <phoneticPr fontId="2" type="noConversion"/>
  </si>
  <si>
    <t>公务接待费</t>
    <phoneticPr fontId="2" type="noConversion"/>
  </si>
  <si>
    <t>办公设备采购</t>
    <phoneticPr fontId="2" type="noConversion"/>
  </si>
  <si>
    <t>采购电脑10台，空调7台，打印机5台，碎纸机5台，复印机1台，办公桌、会议室桌椅更换</t>
    <phoneticPr fontId="2" type="noConversion"/>
  </si>
  <si>
    <t>上争外引工作经费</t>
    <phoneticPr fontId="2" type="noConversion"/>
  </si>
  <si>
    <t>土地利用总体规划调整</t>
    <phoneticPr fontId="2" type="noConversion"/>
  </si>
  <si>
    <t>及时调整土地利用总体规划,促进经济发展。</t>
    <phoneticPr fontId="2" type="noConversion"/>
  </si>
  <si>
    <t>第一书记工作经费</t>
    <phoneticPr fontId="2" type="noConversion"/>
  </si>
  <si>
    <t>县域内常规执法巡查、排查工作经费</t>
    <phoneticPr fontId="2" type="noConversion"/>
  </si>
  <si>
    <t>土地变更调查</t>
    <phoneticPr fontId="2" type="noConversion"/>
  </si>
  <si>
    <t>不动产登记工作经费</t>
    <phoneticPr fontId="2" type="noConversion"/>
  </si>
  <si>
    <t>耕地质量等级年度变更、基准地价调整</t>
    <phoneticPr fontId="2" type="noConversion"/>
  </si>
  <si>
    <t>及时调整耕地质量等级。</t>
    <phoneticPr fontId="2" type="noConversion"/>
  </si>
  <si>
    <t>土地出让评估费</t>
    <phoneticPr fontId="2" type="noConversion"/>
  </si>
  <si>
    <t>档案管理经费</t>
    <phoneticPr fontId="2" type="noConversion"/>
  </si>
  <si>
    <t>保证各项档案资料及时归档，以便后期顺利开展工作。</t>
    <phoneticPr fontId="2" type="noConversion"/>
  </si>
  <si>
    <t>国土内审及六二五宣传经费</t>
    <phoneticPr fontId="2" type="noConversion"/>
  </si>
  <si>
    <t>地质灾害宣传培训演练</t>
    <phoneticPr fontId="2" type="noConversion"/>
  </si>
  <si>
    <t>矿产资源管理工作经费</t>
    <phoneticPr fontId="2" type="noConversion"/>
  </si>
  <si>
    <t>其他交通费用</t>
    <phoneticPr fontId="2" type="noConversion"/>
  </si>
  <si>
    <t>森林防火</t>
    <phoneticPr fontId="2" type="noConversion"/>
  </si>
  <si>
    <t>取消育林基金后森林资源培育、保护、管理</t>
    <phoneticPr fontId="2" type="noConversion"/>
  </si>
  <si>
    <t>玉蟾山风景名胜区管理经费</t>
    <phoneticPr fontId="2" type="noConversion"/>
  </si>
  <si>
    <t>古树名木保护资金</t>
    <phoneticPr fontId="2" type="noConversion"/>
  </si>
  <si>
    <t>疑似松材线虫病防控费</t>
    <phoneticPr fontId="2" type="noConversion"/>
  </si>
  <si>
    <t>巩固退耕还林</t>
    <phoneticPr fontId="2" type="noConversion"/>
  </si>
  <si>
    <t>保证人民群众生命和财产安全。</t>
    <phoneticPr fontId="2" type="noConversion"/>
  </si>
  <si>
    <t>矿产资源得到合理规划和利用。</t>
    <phoneticPr fontId="2" type="noConversion"/>
  </si>
  <si>
    <t>4辆公务用车运行维护费用</t>
    <phoneticPr fontId="2" type="noConversion"/>
  </si>
  <si>
    <t>指导开展森林防火宣传教育，火源管理，防火巡护，防火设施建设、监测预警;保证人民群众生命财产安全。</t>
    <phoneticPr fontId="2" type="noConversion"/>
  </si>
  <si>
    <t>执行凭证限额采伐、林地用途管制等森林资源管理政策，保护和培育森林资源，完成森林面积、蓄积双增长，提高生态建设质量和成效。</t>
    <phoneticPr fontId="2" type="noConversion"/>
  </si>
  <si>
    <t>指导好风景名胜区宣传和保护等管理工作，并开展好爱国主义教育。</t>
    <phoneticPr fontId="2" type="noConversion"/>
  </si>
  <si>
    <t>有效保护古树名木。</t>
    <phoneticPr fontId="2" type="noConversion"/>
  </si>
  <si>
    <t>有效防控松材线虫病，保护森林资源。</t>
    <phoneticPr fontId="2" type="noConversion"/>
  </si>
  <si>
    <t>巩固退耕还林成果，持续发挥退耕还林生态效益。</t>
    <phoneticPr fontId="2" type="noConversion"/>
  </si>
  <si>
    <t>按照县委、县政府相关精神，积极保障项目用地，加快推进“房地一体”登记颁证工作、强化国土空间规划引领；推进第三次全国国土调查工作、林区道路建设等基础性工作；强化自然资源执法监督全力推进全域土地综合整治；助推我县生态文明建设，促进乡村振兴。</t>
    <phoneticPr fontId="2" type="noConversion"/>
  </si>
  <si>
    <t>完成采购数量</t>
    <phoneticPr fontId="2" type="noConversion"/>
  </si>
  <si>
    <t>招商引资企业个数</t>
    <phoneticPr fontId="2" type="noConversion"/>
  </si>
  <si>
    <t>≥1个</t>
    <phoneticPr fontId="2" type="noConversion"/>
  </si>
  <si>
    <t>≥1个</t>
    <phoneticPr fontId="2" type="noConversion"/>
  </si>
  <si>
    <t>完成土地利用总体规划调整调查论证数量</t>
    <phoneticPr fontId="2" type="noConversion"/>
  </si>
  <si>
    <t>4次</t>
    <phoneticPr fontId="2" type="noConversion"/>
  </si>
  <si>
    <t>≥95%</t>
  </si>
  <si>
    <t>巩固退耕还林成果，持续发挥退耕还林生态效益。</t>
  </si>
  <si>
    <t>松墨天牛监测</t>
    <phoneticPr fontId="2" type="noConversion"/>
  </si>
  <si>
    <t>景区综合巡查</t>
    <phoneticPr fontId="2" type="noConversion"/>
  </si>
  <si>
    <t>招商引资企业个数</t>
    <phoneticPr fontId="2" type="noConversion"/>
  </si>
  <si>
    <t>精准扶贫第一书记驻村派驻人数</t>
    <phoneticPr fontId="2" type="noConversion"/>
  </si>
  <si>
    <t>1次</t>
    <phoneticPr fontId="2" type="noConversion"/>
  </si>
  <si>
    <t>3人</t>
    <phoneticPr fontId="2" type="noConversion"/>
  </si>
  <si>
    <t>20次（每所至少开展一次）</t>
    <phoneticPr fontId="2" type="noConversion"/>
  </si>
  <si>
    <t>1人</t>
    <phoneticPr fontId="2" type="noConversion"/>
  </si>
  <si>
    <t>县域内常规执法巡查</t>
    <phoneticPr fontId="2" type="noConversion"/>
  </si>
  <si>
    <t>各乡镇所每月巡查、督导不少于4次，全年到每个村（社区）不少于2次.</t>
    <phoneticPr fontId="2" type="noConversion"/>
  </si>
  <si>
    <t>土地变更调查图斑数量</t>
    <phoneticPr fontId="2" type="noConversion"/>
  </si>
  <si>
    <t>1400个</t>
    <phoneticPr fontId="2" type="noConversion"/>
  </si>
  <si>
    <t>完成不动产登记户数</t>
    <phoneticPr fontId="2" type="noConversion"/>
  </si>
  <si>
    <t>完成耕地质量等级年度变更</t>
    <phoneticPr fontId="2" type="noConversion"/>
  </si>
  <si>
    <t>10万户</t>
    <phoneticPr fontId="2" type="noConversion"/>
  </si>
  <si>
    <t>完成土地出让评估</t>
    <phoneticPr fontId="2" type="noConversion"/>
  </si>
  <si>
    <t>8宗</t>
    <phoneticPr fontId="2" type="noConversion"/>
  </si>
  <si>
    <t>购买档案管理服务人数</t>
    <phoneticPr fontId="2" type="noConversion"/>
  </si>
  <si>
    <t>清理档案册数</t>
    <phoneticPr fontId="2" type="noConversion"/>
  </si>
  <si>
    <t>1000册</t>
    <phoneticPr fontId="2" type="noConversion"/>
  </si>
  <si>
    <t>地灾培训演练</t>
    <phoneticPr fontId="2" type="noConversion"/>
  </si>
  <si>
    <t>地灾点警示牌公示牌制作个数</t>
    <phoneticPr fontId="2" type="noConversion"/>
  </si>
  <si>
    <t>≥95%</t>
    <phoneticPr fontId="2" type="noConversion"/>
  </si>
  <si>
    <t>≥12个地灾点</t>
    <phoneticPr fontId="2" type="noConversion"/>
  </si>
  <si>
    <t>采矿权价款评估个数</t>
    <phoneticPr fontId="2" type="noConversion"/>
  </si>
  <si>
    <t>10个</t>
    <phoneticPr fontId="2" type="noConversion"/>
  </si>
  <si>
    <t>矿业权地测服务</t>
    <phoneticPr fontId="2" type="noConversion"/>
  </si>
  <si>
    <t>2次</t>
    <phoneticPr fontId="2" type="noConversion"/>
  </si>
  <si>
    <t>全国矿业权人勘查开采信息公示实地核查</t>
    <phoneticPr fontId="2" type="noConversion"/>
  </si>
  <si>
    <t>5次</t>
    <phoneticPr fontId="2" type="noConversion"/>
  </si>
  <si>
    <t>保障公务用车数量</t>
    <phoneticPr fontId="2" type="noConversion"/>
  </si>
  <si>
    <t>4辆</t>
    <phoneticPr fontId="2" type="noConversion"/>
  </si>
  <si>
    <t>春秋印刷宣传资料、骑游、短信等宣传资料</t>
    <phoneticPr fontId="2" type="noConversion"/>
  </si>
  <si>
    <t>20万份</t>
    <phoneticPr fontId="2" type="noConversion"/>
  </si>
  <si>
    <t>组织培训森林防火演练</t>
    <phoneticPr fontId="2" type="noConversion"/>
  </si>
  <si>
    <t>48次</t>
    <phoneticPr fontId="2" type="noConversion"/>
  </si>
  <si>
    <t>自然教育、爱国主义教育、风景名胜资源讲解</t>
    <phoneticPr fontId="2" type="noConversion"/>
  </si>
  <si>
    <t>每月1次</t>
    <phoneticPr fontId="2" type="noConversion"/>
  </si>
  <si>
    <t>名古树标识、挂牌株数</t>
    <phoneticPr fontId="2" type="noConversion"/>
  </si>
  <si>
    <t>72株</t>
    <phoneticPr fontId="2" type="noConversion"/>
  </si>
  <si>
    <t>松线虫普查监测面积</t>
    <phoneticPr fontId="2" type="noConversion"/>
  </si>
  <si>
    <t>7.05万亩</t>
    <phoneticPr fontId="2" type="noConversion"/>
  </si>
  <si>
    <t>1万亩</t>
    <phoneticPr fontId="2" type="noConversion"/>
  </si>
  <si>
    <t>疑似松材线虫病防控指导次数</t>
    <phoneticPr fontId="2" type="noConversion"/>
  </si>
  <si>
    <t>12次</t>
    <phoneticPr fontId="2" type="noConversion"/>
  </si>
  <si>
    <t>疑似松材线虫病技术培训次数</t>
    <phoneticPr fontId="2" type="noConversion"/>
  </si>
  <si>
    <t>5.7万亩</t>
    <phoneticPr fontId="2" type="noConversion"/>
  </si>
  <si>
    <t>符合公务接待相关规定</t>
    <phoneticPr fontId="2" type="noConversion"/>
  </si>
  <si>
    <t>公务接待质量要求</t>
    <phoneticPr fontId="2" type="noConversion"/>
  </si>
  <si>
    <t>完成单位招商引资任务</t>
    <phoneticPr fontId="2" type="noConversion"/>
  </si>
  <si>
    <t>不动产平台维护</t>
    <phoneticPr fontId="2" type="noConversion"/>
  </si>
  <si>
    <t>保证平台正常运行</t>
    <phoneticPr fontId="2" type="noConversion"/>
  </si>
  <si>
    <t>达到审计工作、六二五宣传工作要求</t>
    <phoneticPr fontId="2" type="noConversion"/>
  </si>
  <si>
    <t>凭证采伐率</t>
    <phoneticPr fontId="2" type="noConversion"/>
  </si>
  <si>
    <t>使用林地审批率</t>
    <phoneticPr fontId="2" type="noConversion"/>
  </si>
  <si>
    <t>名古树实时监测</t>
    <phoneticPr fontId="2" type="noConversion"/>
  </si>
  <si>
    <t>72株古树得到有效保护</t>
    <phoneticPr fontId="2" type="noConversion"/>
  </si>
  <si>
    <t>检查验收退耕还林成果质量</t>
    <phoneticPr fontId="2" type="noConversion"/>
  </si>
  <si>
    <t>面积保存率≥95%</t>
    <phoneticPr fontId="2" type="noConversion"/>
  </si>
  <si>
    <t>公务接待费使用</t>
    <phoneticPr fontId="2" type="noConversion"/>
  </si>
  <si>
    <t>2021年</t>
    <phoneticPr fontId="2" type="noConversion"/>
  </si>
  <si>
    <t>办公设备采购</t>
    <phoneticPr fontId="2" type="noConversion"/>
  </si>
  <si>
    <t>精准扶贫第一书记驻村工作</t>
    <phoneticPr fontId="2" type="noConversion"/>
  </si>
  <si>
    <t>县域内常规执法巡查、排查工作经费</t>
    <phoneticPr fontId="2" type="noConversion"/>
  </si>
  <si>
    <t>土地变更调查</t>
    <phoneticPr fontId="2" type="noConversion"/>
  </si>
  <si>
    <t>不动产登记工作经费</t>
    <phoneticPr fontId="2" type="noConversion"/>
  </si>
  <si>
    <t>耕地质量等级年度变更、基准地价调整</t>
    <phoneticPr fontId="2" type="noConversion"/>
  </si>
  <si>
    <t>土地出让评估</t>
    <phoneticPr fontId="2" type="noConversion"/>
  </si>
  <si>
    <t>国土内审及六二五宣传</t>
    <phoneticPr fontId="2" type="noConversion"/>
  </si>
  <si>
    <t>地质灾害宣传培训演练</t>
    <phoneticPr fontId="2" type="noConversion"/>
  </si>
  <si>
    <t>其他交通费用</t>
    <phoneticPr fontId="2" type="noConversion"/>
  </si>
  <si>
    <t>森林防火</t>
    <phoneticPr fontId="2" type="noConversion"/>
  </si>
  <si>
    <t>玉蟾山风景名胜区管理</t>
    <phoneticPr fontId="2" type="noConversion"/>
  </si>
  <si>
    <t>古树名木保护</t>
    <phoneticPr fontId="2" type="noConversion"/>
  </si>
  <si>
    <t>巩固退耕还林</t>
    <phoneticPr fontId="2" type="noConversion"/>
  </si>
  <si>
    <t>公务接待费</t>
    <phoneticPr fontId="2" type="noConversion"/>
  </si>
  <si>
    <t>公务接待用餐不超过100元/次，商务及外事接待不超过150元/次。</t>
    <phoneticPr fontId="2" type="noConversion"/>
  </si>
  <si>
    <t>≤20万元</t>
    <phoneticPr fontId="2" type="noConversion"/>
  </si>
  <si>
    <t>上争外引工作</t>
    <phoneticPr fontId="2" type="noConversion"/>
  </si>
  <si>
    <t>≤15万元</t>
    <phoneticPr fontId="2" type="noConversion"/>
  </si>
  <si>
    <t>土地利用总体规划调整</t>
    <phoneticPr fontId="2" type="noConversion"/>
  </si>
  <si>
    <t>≤10万元</t>
    <phoneticPr fontId="2" type="noConversion"/>
  </si>
  <si>
    <t>精准扶贫第一书记驻村工作成本</t>
    <phoneticPr fontId="2" type="noConversion"/>
  </si>
  <si>
    <t>2万元</t>
    <phoneticPr fontId="2" type="noConversion"/>
  </si>
  <si>
    <t>县域内常规执法巡查、排查工作</t>
    <phoneticPr fontId="2" type="noConversion"/>
  </si>
  <si>
    <t>≤35万元</t>
    <phoneticPr fontId="2" type="noConversion"/>
  </si>
  <si>
    <t>≤130万元</t>
    <phoneticPr fontId="2" type="noConversion"/>
  </si>
  <si>
    <t>≤24万元</t>
    <phoneticPr fontId="2" type="noConversion"/>
  </si>
  <si>
    <t>土地出让评估</t>
    <phoneticPr fontId="2" type="noConversion"/>
  </si>
  <si>
    <t>国土内审及六二五宣传</t>
    <phoneticPr fontId="2" type="noConversion"/>
  </si>
  <si>
    <t>≤18.5万元</t>
    <phoneticPr fontId="2" type="noConversion"/>
  </si>
  <si>
    <t>促进发展</t>
    <phoneticPr fontId="2" type="noConversion"/>
  </si>
  <si>
    <t>公务接待促进单位内处部交流学习、了解</t>
    <phoneticPr fontId="2" type="noConversion"/>
  </si>
  <si>
    <t>提升办公条件、办公效率</t>
    <phoneticPr fontId="2" type="noConversion"/>
  </si>
  <si>
    <t>土地利用总体规划调整</t>
    <phoneticPr fontId="2" type="noConversion"/>
  </si>
  <si>
    <t>提高工作效率</t>
    <phoneticPr fontId="2" type="noConversion"/>
  </si>
  <si>
    <t>引进企业和向上争取资金</t>
    <phoneticPr fontId="2" type="noConversion"/>
  </si>
  <si>
    <t>第一书记工作</t>
    <phoneticPr fontId="2" type="noConversion"/>
  </si>
  <si>
    <t>不动产登记</t>
    <phoneticPr fontId="2" type="noConversion"/>
  </si>
  <si>
    <t>自然资源利用保护对未来可持续发展的影响</t>
    <phoneticPr fontId="2" type="noConversion"/>
  </si>
  <si>
    <t>保护自然资源</t>
    <phoneticPr fontId="2" type="noConversion"/>
  </si>
  <si>
    <t>合理规划自然资源</t>
    <phoneticPr fontId="2" type="noConversion"/>
  </si>
  <si>
    <t>合理利用自然资源</t>
    <phoneticPr fontId="2" type="noConversion"/>
  </si>
  <si>
    <t>可持续发展</t>
    <phoneticPr fontId="2" type="noConversion"/>
  </si>
  <si>
    <t>森林面积蓄积又增长</t>
    <phoneticPr fontId="2" type="noConversion"/>
  </si>
  <si>
    <t>面积增长200亩以上，森林蓄积增长0.5万立方米以上</t>
    <phoneticPr fontId="2" type="noConversion"/>
  </si>
  <si>
    <t>合计</t>
    <phoneticPr fontId="2" type="noConversion"/>
  </si>
  <si>
    <t>泸县自然资源和规划局（公务接待费）</t>
    <phoneticPr fontId="2" type="noConversion"/>
  </si>
  <si>
    <t>保证公务活动顺利开展。</t>
    <phoneticPr fontId="2" type="noConversion"/>
  </si>
  <si>
    <t>完成质量</t>
    <phoneticPr fontId="2" type="noConversion"/>
  </si>
  <si>
    <t>符合公务接待相关规定</t>
    <phoneticPr fontId="2" type="noConversion"/>
  </si>
  <si>
    <t>促进交流学习</t>
    <phoneticPr fontId="2" type="noConversion"/>
  </si>
  <si>
    <t>促进单位内处部交流学习、了解</t>
    <phoneticPr fontId="2" type="noConversion"/>
  </si>
  <si>
    <t>完成时效</t>
    <phoneticPr fontId="2" type="noConversion"/>
  </si>
  <si>
    <t>2021年</t>
    <phoneticPr fontId="2" type="noConversion"/>
  </si>
  <si>
    <t>完成成本</t>
    <phoneticPr fontId="2" type="noConversion"/>
  </si>
  <si>
    <t>公务接待用餐不超过100元/次，商务及外事接待不超过150元/次。</t>
    <phoneticPr fontId="2" type="noConversion"/>
  </si>
  <si>
    <t>泸县自然资源和规划局（办公设备采购）</t>
    <phoneticPr fontId="2" type="noConversion"/>
  </si>
  <si>
    <t>提供必要的办公条件，保证工作正常开展。</t>
    <phoneticPr fontId="2" type="noConversion"/>
  </si>
  <si>
    <t>完成采购数量</t>
    <phoneticPr fontId="2" type="noConversion"/>
  </si>
  <si>
    <r>
      <t>采购电脑10</t>
    </r>
    <r>
      <rPr>
        <sz val="11"/>
        <rFont val="宋体"/>
        <family val="3"/>
        <charset val="134"/>
      </rPr>
      <t>台，空调7台，打印机5台，碎纸机5台，复印机1台，办公桌、会议室桌椅更换</t>
    </r>
    <phoneticPr fontId="2" type="noConversion"/>
  </si>
  <si>
    <t>提高工作效率</t>
    <phoneticPr fontId="2" type="noConversion"/>
  </si>
  <si>
    <t>提升办公条件、办公效率</t>
    <phoneticPr fontId="2" type="noConversion"/>
  </si>
  <si>
    <t>≤20万元</t>
    <phoneticPr fontId="2" type="noConversion"/>
  </si>
  <si>
    <t>泸县自然资源和规划局（上争外引工作经费)</t>
    <phoneticPr fontId="2" type="noConversion"/>
  </si>
  <si>
    <t>引进企业和向上争取资金，促进地方经济发展。</t>
    <phoneticPr fontId="2" type="noConversion"/>
  </si>
  <si>
    <t>完成单位招商引资任务</t>
    <phoneticPr fontId="2" type="noConversion"/>
  </si>
  <si>
    <t>促进地方经济发展</t>
    <phoneticPr fontId="2" type="noConversion"/>
  </si>
  <si>
    <t>招商引资企业个数</t>
    <phoneticPr fontId="2" type="noConversion"/>
  </si>
  <si>
    <t>≥1个</t>
    <phoneticPr fontId="2" type="noConversion"/>
  </si>
  <si>
    <t>招商引资成本</t>
    <phoneticPr fontId="2" type="noConversion"/>
  </si>
  <si>
    <t>≤15万元</t>
    <phoneticPr fontId="2" type="noConversion"/>
  </si>
  <si>
    <t>泸县自然资源和规划局（土地利用总体规划调整）</t>
    <phoneticPr fontId="2" type="noConversion"/>
  </si>
  <si>
    <t>及时调整土地利用总体规划,促进经济发展。</t>
    <phoneticPr fontId="2" type="noConversion"/>
  </si>
  <si>
    <t>完成土地利用总体规划调整调查论证数量</t>
    <phoneticPr fontId="2" type="noConversion"/>
  </si>
  <si>
    <t>4次</t>
    <phoneticPr fontId="2" type="noConversion"/>
  </si>
  <si>
    <t>促进经济发展</t>
    <phoneticPr fontId="2" type="noConversion"/>
  </si>
  <si>
    <t>促进县城可持续发展</t>
    <phoneticPr fontId="2" type="noConversion"/>
  </si>
  <si>
    <t>≤10万元</t>
    <phoneticPr fontId="2" type="noConversion"/>
  </si>
  <si>
    <t>泸县自然资源和规划局（第一书记工作经费）</t>
    <phoneticPr fontId="2" type="noConversion"/>
  </si>
  <si>
    <t>保障扶贫工作顺利开展。</t>
    <phoneticPr fontId="2" type="noConversion"/>
  </si>
  <si>
    <t>精准扶贫第一书记驻村派驻人数</t>
    <phoneticPr fontId="2" type="noConversion"/>
  </si>
  <si>
    <t>1人</t>
    <phoneticPr fontId="2" type="noConversion"/>
  </si>
  <si>
    <t>促进社会和谐发展</t>
    <phoneticPr fontId="2" type="noConversion"/>
  </si>
  <si>
    <t>精准扶贫第一书记驻村工作完成时间</t>
    <phoneticPr fontId="2" type="noConversion"/>
  </si>
  <si>
    <t>精准扶贫第一书记驻村工作成本</t>
    <phoneticPr fontId="2" type="noConversion"/>
  </si>
  <si>
    <t>2万元</t>
    <phoneticPr fontId="2" type="noConversion"/>
  </si>
  <si>
    <t>泸县自然资源和规划局（县域内常规执法巡查、排查工作经费）</t>
    <phoneticPr fontId="2" type="noConversion"/>
  </si>
  <si>
    <t>规范矿山和国土资源管理。</t>
    <phoneticPr fontId="2" type="noConversion"/>
  </si>
  <si>
    <t>县域内常规执法巡查</t>
    <phoneticPr fontId="2" type="noConversion"/>
  </si>
  <si>
    <t>各乡镇所每月巡查、督导不少于4次，每年到每个村（社区）不少于2次.</t>
    <phoneticPr fontId="2" type="noConversion"/>
  </si>
  <si>
    <t>促进国土资源保护利用</t>
    <phoneticPr fontId="2" type="noConversion"/>
  </si>
  <si>
    <t>≤35万元</t>
    <phoneticPr fontId="2" type="noConversion"/>
  </si>
  <si>
    <t>泸县自然资源和规划局（土地变更调查）</t>
    <phoneticPr fontId="2" type="noConversion"/>
  </si>
  <si>
    <t>及时进行土地变更调查。</t>
    <phoneticPr fontId="2" type="noConversion"/>
  </si>
  <si>
    <t>土地变更调查图斑数量</t>
    <phoneticPr fontId="2" type="noConversion"/>
  </si>
  <si>
    <t>1400个</t>
    <phoneticPr fontId="2" type="noConversion"/>
  </si>
  <si>
    <t>掌握土地的现状和变化，实现管理的需要。</t>
    <phoneticPr fontId="2" type="noConversion"/>
  </si>
  <si>
    <t>泸县自然资源和规划局（不动产登记工作经费）</t>
    <phoneticPr fontId="2" type="noConversion"/>
  </si>
  <si>
    <t>确保不动产登记工作顺利开展。</t>
    <phoneticPr fontId="2" type="noConversion"/>
  </si>
  <si>
    <t>完成不动产登记户数</t>
    <phoneticPr fontId="2" type="noConversion"/>
  </si>
  <si>
    <t>10万户</t>
    <phoneticPr fontId="2" type="noConversion"/>
  </si>
  <si>
    <t>促进经济可持续发展</t>
    <phoneticPr fontId="2" type="noConversion"/>
  </si>
  <si>
    <t>服务对象满意</t>
    <phoneticPr fontId="2" type="noConversion"/>
  </si>
  <si>
    <t>不动产平台维护</t>
    <phoneticPr fontId="2" type="noConversion"/>
  </si>
  <si>
    <t>保证平台正常运行</t>
    <phoneticPr fontId="2" type="noConversion"/>
  </si>
  <si>
    <t>为促进不动产登记工作开展</t>
    <phoneticPr fontId="2" type="noConversion"/>
  </si>
  <si>
    <t>≤130万元</t>
    <phoneticPr fontId="2" type="noConversion"/>
  </si>
  <si>
    <t>泸县自然资源和规划局（耕地质量等级年度变更、基准地价调整）</t>
    <phoneticPr fontId="2" type="noConversion"/>
  </si>
  <si>
    <t>及时调整耕地质量等级。</t>
    <phoneticPr fontId="2" type="noConversion"/>
  </si>
  <si>
    <t>完成耕地质量等级年度变更</t>
    <phoneticPr fontId="2" type="noConversion"/>
  </si>
  <si>
    <t>1次</t>
    <phoneticPr fontId="2" type="noConversion"/>
  </si>
  <si>
    <t>促过耕地保护监督工作开展</t>
    <phoneticPr fontId="2" type="noConversion"/>
  </si>
  <si>
    <t>≤24万元</t>
    <phoneticPr fontId="2" type="noConversion"/>
  </si>
  <si>
    <t>泸县自然资源和规划局（土地出让评估费）</t>
    <phoneticPr fontId="2" type="noConversion"/>
  </si>
  <si>
    <t>保证土地市场有序。</t>
    <phoneticPr fontId="2" type="noConversion"/>
  </si>
  <si>
    <t>完成土地出让评估</t>
    <phoneticPr fontId="2" type="noConversion"/>
  </si>
  <si>
    <t>8宗</t>
    <phoneticPr fontId="2" type="noConversion"/>
  </si>
  <si>
    <t>≥90%</t>
    <phoneticPr fontId="2" type="noConversion"/>
  </si>
  <si>
    <t>≤18万元</t>
    <phoneticPr fontId="2" type="noConversion"/>
  </si>
  <si>
    <t>泸县自然资源和规划局（档案管理经费）</t>
    <phoneticPr fontId="2" type="noConversion"/>
  </si>
  <si>
    <t>保证各项档案资料及时归档，以便后期顺利开展工作。</t>
    <phoneticPr fontId="2" type="noConversion"/>
  </si>
  <si>
    <t>购买档案管理服务人数</t>
    <phoneticPr fontId="2" type="noConversion"/>
  </si>
  <si>
    <t>3人</t>
    <phoneticPr fontId="2" type="noConversion"/>
  </si>
  <si>
    <t>社会效益</t>
    <phoneticPr fontId="2" type="noConversion"/>
  </si>
  <si>
    <t>为群众提供查阅档案服务。</t>
    <phoneticPr fontId="2" type="noConversion"/>
  </si>
  <si>
    <t>群众满意度</t>
    <phoneticPr fontId="2" type="noConversion"/>
  </si>
  <si>
    <t>清理档案册数</t>
    <phoneticPr fontId="2" type="noConversion"/>
  </si>
  <si>
    <t>1000册</t>
    <phoneticPr fontId="2" type="noConversion"/>
  </si>
  <si>
    <t>泸县自然资源和规划局（国土内审及六二五宣传经费）</t>
    <phoneticPr fontId="2" type="noConversion"/>
  </si>
  <si>
    <t>内部审计工作、六二五宣传开展</t>
    <phoneticPr fontId="2" type="noConversion"/>
  </si>
  <si>
    <t>达到审计工作、六二五宣传工作要求</t>
    <phoneticPr fontId="2" type="noConversion"/>
  </si>
  <si>
    <t>促进国土资源保护利</t>
    <phoneticPr fontId="2" type="noConversion"/>
  </si>
  <si>
    <t>开展宣传工作，提高全民意识。</t>
    <phoneticPr fontId="2" type="noConversion"/>
  </si>
  <si>
    <t>泸县自然资源和规划局（地质灾害宣传培训演练）</t>
    <phoneticPr fontId="2" type="noConversion"/>
  </si>
  <si>
    <t>保证人民群众生命和财产安全。</t>
    <phoneticPr fontId="2" type="noConversion"/>
  </si>
  <si>
    <t>地灾培训演练</t>
    <phoneticPr fontId="2" type="noConversion"/>
  </si>
  <si>
    <t>20次（每所至少开展一次）</t>
    <phoneticPr fontId="2" type="noConversion"/>
  </si>
  <si>
    <t>保护人民群众生命财产安全</t>
    <phoneticPr fontId="2" type="noConversion"/>
  </si>
  <si>
    <t>保障人民群众生命财产安全</t>
    <phoneticPr fontId="2" type="noConversion"/>
  </si>
  <si>
    <t>地灾点警示牌公示牌制作个数</t>
    <phoneticPr fontId="2" type="noConversion"/>
  </si>
  <si>
    <t>≥12个地灾点</t>
    <phoneticPr fontId="2" type="noConversion"/>
  </si>
  <si>
    <t>泸县自然资源和规划局（矿产资源管理工作经费）</t>
    <phoneticPr fontId="2" type="noConversion"/>
  </si>
  <si>
    <t>矿产资源得到合理规划和利用。</t>
    <phoneticPr fontId="2" type="noConversion"/>
  </si>
  <si>
    <t>采矿权价款评估个数</t>
    <phoneticPr fontId="2" type="noConversion"/>
  </si>
  <si>
    <t>10个</t>
    <phoneticPr fontId="2" type="noConversion"/>
  </si>
  <si>
    <t>掌握矿产资源情况，合理规划和利用矿产资源。</t>
    <phoneticPr fontId="2" type="noConversion"/>
  </si>
  <si>
    <t>矿业权地测服务</t>
    <phoneticPr fontId="2" type="noConversion"/>
  </si>
  <si>
    <t>2次</t>
    <phoneticPr fontId="2" type="noConversion"/>
  </si>
  <si>
    <t>全国矿业权人勘查开采信息公示实地核查</t>
    <phoneticPr fontId="2" type="noConversion"/>
  </si>
  <si>
    <t>5次</t>
    <phoneticPr fontId="2" type="noConversion"/>
  </si>
  <si>
    <t>泸县自然资源和规划局（其他交通费用）</t>
    <phoneticPr fontId="2" type="noConversion"/>
  </si>
  <si>
    <t>保障全局工作顺利开展</t>
    <phoneticPr fontId="2" type="noConversion"/>
  </si>
  <si>
    <t>保障公务用车数量</t>
    <phoneticPr fontId="2" type="noConversion"/>
  </si>
  <si>
    <t>4辆</t>
    <phoneticPr fontId="2" type="noConversion"/>
  </si>
  <si>
    <t>≤18.5万元</t>
    <phoneticPr fontId="2" type="noConversion"/>
  </si>
  <si>
    <t>泸县自然资源和规划局（森林防火）</t>
    <phoneticPr fontId="2" type="noConversion"/>
  </si>
  <si>
    <t>指导开展森林防火宣传教育，火源管理，防火巡护，防火设施建设、监测预警;保证人民群众生命财产安全。</t>
    <phoneticPr fontId="2" type="noConversion"/>
  </si>
  <si>
    <t>春秋印刷宣传资料、骑游、短信等宣传资料</t>
    <phoneticPr fontId="2" type="noConversion"/>
  </si>
  <si>
    <t>20万份</t>
    <phoneticPr fontId="2" type="noConversion"/>
  </si>
  <si>
    <t>提高全民防火意识，保障人民群众生命财产安全</t>
    <phoneticPr fontId="2" type="noConversion"/>
  </si>
  <si>
    <t>组织培训森林防火演练</t>
    <phoneticPr fontId="2" type="noConversion"/>
  </si>
  <si>
    <t>泸县自然资源和规划局（取消育林基金后森林资源培育、保护、管理）</t>
    <phoneticPr fontId="2" type="noConversion"/>
  </si>
  <si>
    <t>执行凭证限额采伐、林地用途管制等森林资源管理政策，保护和培育森林资源，完成森林面积、蓄积双增长，提高生态建设质量和成效。</t>
    <phoneticPr fontId="2" type="noConversion"/>
  </si>
  <si>
    <t>凭证采伐率</t>
    <phoneticPr fontId="2" type="noConversion"/>
  </si>
  <si>
    <t>≥95%</t>
    <phoneticPr fontId="2" type="noConversion"/>
  </si>
  <si>
    <t>促进森林资源管理，提高生态建设质量和成效。</t>
    <phoneticPr fontId="2" type="noConversion"/>
  </si>
  <si>
    <t>使用林地审批率</t>
    <phoneticPr fontId="2" type="noConversion"/>
  </si>
  <si>
    <t>森林面积蓄积又增长</t>
    <phoneticPr fontId="2" type="noConversion"/>
  </si>
  <si>
    <t>面积增长200亩以上，森林蓄积增长0.5万立方米以上</t>
    <phoneticPr fontId="2" type="noConversion"/>
  </si>
  <si>
    <t>泸县自然资源和规划局（玉蟾山风景名胜区管理经费）</t>
    <phoneticPr fontId="2" type="noConversion"/>
  </si>
  <si>
    <t>指导好风景名胜区宣传和保护等管理工作，并开展好爱国主义教育。</t>
    <phoneticPr fontId="2" type="noConversion"/>
  </si>
  <si>
    <t>景区综合巡查</t>
    <phoneticPr fontId="2" type="noConversion"/>
  </si>
  <si>
    <t>48次</t>
    <phoneticPr fontId="2" type="noConversion"/>
  </si>
  <si>
    <t>促进景区管理</t>
    <phoneticPr fontId="2" type="noConversion"/>
  </si>
  <si>
    <t>指导好风景名胜区宣传和保护等管理工作</t>
    <phoneticPr fontId="2" type="noConversion"/>
  </si>
  <si>
    <t>自然教育、爱国主义教育、风景名胜资源讲解</t>
    <phoneticPr fontId="2" type="noConversion"/>
  </si>
  <si>
    <t>每月1次</t>
    <phoneticPr fontId="2" type="noConversion"/>
  </si>
  <si>
    <t>泸县自然资源和规划局（古树名木保护资金）</t>
    <phoneticPr fontId="2" type="noConversion"/>
  </si>
  <si>
    <t>有效保护古树名木。</t>
    <phoneticPr fontId="2" type="noConversion"/>
  </si>
  <si>
    <t>名古树标识、挂牌株数</t>
    <phoneticPr fontId="2" type="noConversion"/>
  </si>
  <si>
    <t>72株</t>
    <phoneticPr fontId="2" type="noConversion"/>
  </si>
  <si>
    <t>保护生态效益</t>
    <phoneticPr fontId="2" type="noConversion"/>
  </si>
  <si>
    <t>保护率达到100%</t>
    <phoneticPr fontId="2" type="noConversion"/>
  </si>
  <si>
    <t>名古树实时监测</t>
    <phoneticPr fontId="2" type="noConversion"/>
  </si>
  <si>
    <t>72株古树得到有效保护</t>
    <phoneticPr fontId="2" type="noConversion"/>
  </si>
  <si>
    <t>泸县自然资源和规划局（疑似松材线虫病防控费）</t>
    <phoneticPr fontId="2" type="noConversion"/>
  </si>
  <si>
    <t>有效防控松材线虫病，保护森林资源。</t>
    <phoneticPr fontId="2" type="noConversion"/>
  </si>
  <si>
    <t>松线虫普查监测面积</t>
    <phoneticPr fontId="2" type="noConversion"/>
  </si>
  <si>
    <t>7.05万亩</t>
    <phoneticPr fontId="2" type="noConversion"/>
  </si>
  <si>
    <t>松墨天牛监测</t>
    <phoneticPr fontId="2" type="noConversion"/>
  </si>
  <si>
    <t>1万亩</t>
    <phoneticPr fontId="2" type="noConversion"/>
  </si>
  <si>
    <t>疑似松材线虫病防控指导次数</t>
    <phoneticPr fontId="2" type="noConversion"/>
  </si>
  <si>
    <t>12次</t>
    <phoneticPr fontId="2" type="noConversion"/>
  </si>
  <si>
    <t>疑似松材线虫病技术培训次数</t>
    <phoneticPr fontId="2" type="noConversion"/>
  </si>
  <si>
    <t>泸县自然资源和规划局（巩固退耕还林）</t>
    <phoneticPr fontId="2" type="noConversion"/>
  </si>
  <si>
    <t>巩固退耕还林成果，持续发挥退耕还林生态效益。</t>
    <phoneticPr fontId="2" type="noConversion"/>
  </si>
  <si>
    <t>检查验收退耕还林成果亩数</t>
    <phoneticPr fontId="2" type="noConversion"/>
  </si>
  <si>
    <t>5.7万亩</t>
    <phoneticPr fontId="2" type="noConversion"/>
  </si>
  <si>
    <t>检查验收退耕还林成果质量</t>
    <phoneticPr fontId="2" type="noConversion"/>
  </si>
  <si>
    <t>面积保存率≥95%</t>
    <phoneticPr fontId="2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</si>
  <si>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>会议费</t>
    </r>
    <phoneticPr fontId="2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</si>
  <si>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>培训费</t>
    </r>
    <phoneticPr fontId="2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</si>
  <si>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>公务用车运行维护费</t>
    </r>
    <phoneticPr fontId="2" type="noConversion"/>
  </si>
  <si>
    <t>单位名称:泸县自然资源和规划局</t>
    <phoneticPr fontId="2" type="noConversion"/>
  </si>
  <si>
    <t>单位名称:泸县自然资源和规划局</t>
    <phoneticPr fontId="2" type="noConversion"/>
  </si>
  <si>
    <t>单位名称:泸县自然资源和土规划局</t>
    <phoneticPr fontId="2" type="noConversion"/>
  </si>
  <si>
    <t>单位：万元</t>
    <phoneticPr fontId="2" type="noConversion"/>
  </si>
</sst>
</file>

<file path=xl/styles.xml><?xml version="1.0" encoding="utf-8"?>
<styleSheet xmlns="http://schemas.openxmlformats.org/spreadsheetml/2006/main">
  <numFmts count="5">
    <numFmt numFmtId="44" formatCode="_ &quot;¥&quot;* #,##0.00_ ;_ &quot;¥&quot;* \-#,##0.00_ ;_ &quot;¥&quot;* &quot;-&quot;??_ ;_ @_ "/>
    <numFmt numFmtId="176" formatCode="###0.00"/>
    <numFmt numFmtId="177" formatCode="&quot;\&quot;#,##0.00_);\(&quot;\&quot;#,##0.00\)"/>
    <numFmt numFmtId="178" formatCode="0.00_ "/>
    <numFmt numFmtId="179" formatCode="0.0_ "/>
  </numFmts>
  <fonts count="30">
    <font>
      <sz val="9"/>
      <color indexed="8"/>
      <name val="宋体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23" fillId="0" borderId="0"/>
  </cellStyleXfs>
  <cellXfs count="202">
    <xf numFmtId="0" fontId="0" fillId="0" borderId="0" xfId="0" applyNumberFormat="1" applyFont="1" applyFill="1" applyBorder="1" applyAlignment="1" applyProtection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176" fontId="0" fillId="0" borderId="2" xfId="1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2" fillId="0" borderId="0" xfId="0" applyNumberFormat="1" applyFont="1" applyFill="1" applyAlignment="1" applyProtection="1">
      <alignment horizontal="right" vertical="center"/>
    </xf>
    <xf numFmtId="1" fontId="4" fillId="0" borderId="0" xfId="0" applyNumberFormat="1" applyFont="1" applyFill="1" applyAlignment="1"/>
    <xf numFmtId="0" fontId="2" fillId="0" borderId="3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Alignment="1"/>
    <xf numFmtId="0" fontId="2" fillId="0" borderId="4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 applyAlignment="1">
      <alignment horizontal="centerContinuous" vertical="center"/>
    </xf>
    <xf numFmtId="1" fontId="2" fillId="0" borderId="2" xfId="0" applyNumberFormat="1" applyFont="1" applyFill="1" applyBorder="1" applyAlignment="1">
      <alignment horizontal="centerContinuous" vertical="center"/>
    </xf>
    <xf numFmtId="1" fontId="4" fillId="0" borderId="2" xfId="0" applyNumberFormat="1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7" xfId="0" applyNumberFormat="1" applyFont="1" applyFill="1" applyBorder="1" applyAlignment="1">
      <alignment horizontal="centerContinuous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78" fontId="2" fillId="0" borderId="9" xfId="0" applyNumberFormat="1" applyFont="1" applyFill="1" applyBorder="1" applyAlignment="1" applyProtection="1">
      <alignment horizontal="center" vertical="center" wrapText="1"/>
    </xf>
    <xf numFmtId="177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176" fontId="2" fillId="0" borderId="7" xfId="0" applyNumberFormat="1" applyFont="1" applyFill="1" applyBorder="1" applyAlignment="1" applyProtection="1">
      <alignment horizontal="center" vertical="center" wrapText="1"/>
    </xf>
    <xf numFmtId="176" fontId="2" fillId="0" borderId="7" xfId="0" applyNumberFormat="1" applyFont="1" applyFill="1" applyBorder="1" applyAlignment="1" applyProtection="1">
      <alignment vertical="center" wrapText="1"/>
    </xf>
    <xf numFmtId="176" fontId="2" fillId="0" borderId="2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" fontId="4" fillId="0" borderId="0" xfId="0" applyNumberFormat="1" applyFont="1" applyFill="1" applyAlignment="1">
      <alignment horizont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Continuous"/>
    </xf>
    <xf numFmtId="49" fontId="7" fillId="0" borderId="7" xfId="0" applyNumberFormat="1" applyFont="1" applyFill="1" applyBorder="1" applyAlignment="1" applyProtection="1">
      <alignment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1" fontId="9" fillId="0" borderId="0" xfId="0" applyNumberFormat="1" applyFont="1" applyFill="1" applyAlignment="1"/>
    <xf numFmtId="0" fontId="7" fillId="0" borderId="1" xfId="0" applyFont="1" applyBorder="1" applyAlignment="1">
      <alignment horizontal="left" vertical="center" wrapText="1"/>
    </xf>
    <xf numFmtId="0" fontId="0" fillId="0" borderId="0" xfId="0" applyFont="1" applyFill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2" fillId="0" borderId="1" xfId="0" quotePrefix="1" applyFont="1" applyBorder="1" applyAlignment="1">
      <alignment horizontal="left" vertical="center" wrapText="1"/>
    </xf>
    <xf numFmtId="49" fontId="2" fillId="0" borderId="13" xfId="0" quotePrefix="1" applyNumberFormat="1" applyFont="1" applyBorder="1" applyAlignment="1">
      <alignment horizontal="left" vertical="center" wrapText="1"/>
    </xf>
    <xf numFmtId="49" fontId="0" fillId="0" borderId="0" xfId="0" applyNumberFormat="1" applyFont="1" applyFill="1" applyBorder="1" applyAlignment="1" applyProtection="1"/>
    <xf numFmtId="0" fontId="13" fillId="0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ont="1" applyFill="1" applyAlignment="1" applyProtection="1">
      <alignment horizontal="centerContinuous" vertical="center" wrapText="1"/>
    </xf>
    <xf numFmtId="0" fontId="13" fillId="0" borderId="0" xfId="0" applyNumberFormat="1" applyFont="1" applyFill="1" applyAlignment="1">
      <alignment horizontal="right"/>
    </xf>
    <xf numFmtId="0" fontId="14" fillId="0" borderId="0" xfId="0" applyNumberFormat="1" applyFont="1" applyFill="1" applyBorder="1" applyAlignment="1" applyProtection="1"/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/>
    <xf numFmtId="0" fontId="11" fillId="0" borderId="2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 wrapText="1" shrinkToFit="1"/>
    </xf>
    <xf numFmtId="49" fontId="11" fillId="0" borderId="2" xfId="0" applyNumberFormat="1" applyFont="1" applyFill="1" applyBorder="1" applyAlignment="1" applyProtection="1">
      <alignment vertical="center" wrapText="1"/>
    </xf>
    <xf numFmtId="179" fontId="11" fillId="0" borderId="2" xfId="0" applyNumberFormat="1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1" fontId="15" fillId="0" borderId="0" xfId="0" applyNumberFormat="1" applyFont="1" applyFill="1" applyAlignment="1"/>
    <xf numFmtId="1" fontId="15" fillId="0" borderId="0" xfId="0" applyNumberFormat="1" applyFont="1" applyFill="1" applyAlignment="1">
      <alignment horizont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right"/>
    </xf>
    <xf numFmtId="1" fontId="2" fillId="0" borderId="7" xfId="0" applyNumberFormat="1" applyFont="1" applyFill="1" applyBorder="1" applyAlignment="1">
      <alignment horizontal="centerContinuous" vertical="center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4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1" fontId="4" fillId="0" borderId="17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 vertical="center"/>
    </xf>
    <xf numFmtId="1" fontId="17" fillId="0" borderId="0" xfId="0" applyNumberFormat="1" applyFont="1" applyFill="1" applyAlignment="1"/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176" fontId="2" fillId="0" borderId="11" xfId="0" applyNumberFormat="1" applyFont="1" applyFill="1" applyBorder="1" applyAlignment="1" applyProtection="1">
      <alignment horizontal="center" vertical="center" wrapText="1"/>
    </xf>
    <xf numFmtId="176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2" borderId="2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 wrapText="1"/>
    </xf>
    <xf numFmtId="9" fontId="19" fillId="2" borderId="2" xfId="0" applyNumberFormat="1" applyFont="1" applyFill="1" applyBorder="1" applyAlignment="1">
      <alignment horizontal="center" vertical="center"/>
    </xf>
    <xf numFmtId="9" fontId="19" fillId="2" borderId="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1" fontId="25" fillId="0" borderId="0" xfId="0" applyNumberFormat="1" applyFont="1" applyFill="1" applyAlignment="1" applyProtection="1">
      <alignment horizontal="left" vertical="center"/>
    </xf>
    <xf numFmtId="0" fontId="26" fillId="0" borderId="0" xfId="0" applyFont="1" applyFill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0" fontId="27" fillId="0" borderId="0" xfId="2" applyFont="1" applyFill="1" applyBorder="1" applyAlignment="1">
      <alignment vertical="center" wrapText="1"/>
    </xf>
    <xf numFmtId="0" fontId="23" fillId="0" borderId="0" xfId="2" applyFill="1" applyBorder="1" applyAlignment="1">
      <alignment vertical="center"/>
    </xf>
    <xf numFmtId="0" fontId="18" fillId="0" borderId="2" xfId="2" applyFont="1" applyFill="1" applyBorder="1" applyAlignment="1">
      <alignment horizontal="center" vertical="center" wrapText="1"/>
    </xf>
    <xf numFmtId="178" fontId="18" fillId="0" borderId="2" xfId="2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18" fillId="0" borderId="2" xfId="2" applyFont="1" applyFill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/>
    </xf>
    <xf numFmtId="9" fontId="18" fillId="0" borderId="1" xfId="0" applyNumberFormat="1" applyFont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right"/>
    </xf>
    <xf numFmtId="0" fontId="18" fillId="0" borderId="3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 wrapText="1"/>
    </xf>
    <xf numFmtId="177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Fill="1" applyAlignment="1" applyProtection="1">
      <alignment horizontal="right"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1" fontId="2" fillId="0" borderId="17" xfId="0" applyNumberFormat="1" applyFont="1" applyFill="1" applyBorder="1" applyAlignment="1" applyProtection="1">
      <alignment horizontal="center" vertical="center"/>
    </xf>
    <xf numFmtId="1" fontId="2" fillId="0" borderId="9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left"/>
    </xf>
    <xf numFmtId="0" fontId="18" fillId="2" borderId="2" xfId="2" applyNumberFormat="1" applyFont="1" applyFill="1" applyBorder="1" applyAlignment="1">
      <alignment horizontal="center" vertical="center" wrapText="1"/>
    </xf>
    <xf numFmtId="0" fontId="18" fillId="2" borderId="2" xfId="2" applyNumberFormat="1" applyFont="1" applyFill="1" applyBorder="1" applyAlignment="1">
      <alignment horizontal="left" vertical="center" wrapText="1"/>
    </xf>
    <xf numFmtId="0" fontId="18" fillId="0" borderId="2" xfId="2" applyFont="1" applyFill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left" vertical="center" wrapText="1"/>
    </xf>
    <xf numFmtId="0" fontId="18" fillId="2" borderId="19" xfId="2" applyFont="1" applyFill="1" applyBorder="1" applyAlignment="1">
      <alignment horizontal="left" vertical="center" wrapText="1"/>
    </xf>
    <xf numFmtId="0" fontId="18" fillId="2" borderId="2" xfId="2" applyFont="1" applyFill="1" applyBorder="1" applyAlignment="1">
      <alignment horizontal="left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left" vertical="center" wrapText="1"/>
    </xf>
    <xf numFmtId="9" fontId="18" fillId="2" borderId="2" xfId="2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 wrapText="1"/>
    </xf>
    <xf numFmtId="0" fontId="18" fillId="0" borderId="7" xfId="2" applyFont="1" applyFill="1" applyBorder="1" applyAlignment="1">
      <alignment horizontal="center" vertical="center" wrapText="1"/>
    </xf>
    <xf numFmtId="0" fontId="18" fillId="0" borderId="11" xfId="2" applyFont="1" applyFill="1" applyBorder="1" applyAlignment="1">
      <alignment horizontal="center" vertical="center" wrapText="1"/>
    </xf>
    <xf numFmtId="0" fontId="18" fillId="0" borderId="19" xfId="2" applyFont="1" applyFill="1" applyBorder="1" applyAlignment="1">
      <alignment horizontal="center" vertical="center" wrapText="1"/>
    </xf>
    <xf numFmtId="0" fontId="18" fillId="0" borderId="9" xfId="2" applyFont="1" applyFill="1" applyBorder="1" applyAlignment="1">
      <alignment horizontal="center" vertical="center" wrapText="1"/>
    </xf>
    <xf numFmtId="0" fontId="18" fillId="0" borderId="22" xfId="2" applyFont="1" applyFill="1" applyBorder="1" applyAlignment="1">
      <alignment horizontal="center" vertical="center" wrapText="1"/>
    </xf>
    <xf numFmtId="0" fontId="18" fillId="0" borderId="17" xfId="2" applyFont="1" applyFill="1" applyBorder="1" applyAlignment="1">
      <alignment horizontal="center" vertical="center" wrapText="1"/>
    </xf>
    <xf numFmtId="0" fontId="18" fillId="0" borderId="23" xfId="2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货币" xfId="1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tabSelected="1" workbookViewId="0">
      <selection sqref="A1:D1"/>
    </sheetView>
  </sheetViews>
  <sheetFormatPr defaultColWidth="15" defaultRowHeight="11.25"/>
  <cols>
    <col min="1" max="1" width="25" customWidth="1"/>
    <col min="2" max="2" width="35.83203125" customWidth="1"/>
    <col min="3" max="4" width="25" customWidth="1"/>
  </cols>
  <sheetData>
    <row r="1" spans="1:4" ht="14.45" customHeight="1">
      <c r="A1" s="129" t="s">
        <v>0</v>
      </c>
      <c r="B1" s="130"/>
      <c r="C1" s="130"/>
      <c r="D1" s="130"/>
    </row>
    <row r="2" spans="1:4" ht="24" customHeight="1">
      <c r="A2" s="131" t="s">
        <v>1</v>
      </c>
      <c r="B2" s="132"/>
      <c r="C2" s="132"/>
      <c r="D2" s="132"/>
    </row>
    <row r="3" spans="1:4" ht="14.45" customHeight="1">
      <c r="A3" s="135" t="s">
        <v>759</v>
      </c>
      <c r="B3" s="136"/>
      <c r="C3" s="121"/>
      <c r="D3" s="126" t="s">
        <v>331</v>
      </c>
    </row>
    <row r="4" spans="1:4" ht="14.45" customHeight="1">
      <c r="A4" s="133" t="s">
        <v>3</v>
      </c>
      <c r="B4" s="134"/>
      <c r="C4" s="133" t="s">
        <v>4</v>
      </c>
      <c r="D4" s="134"/>
    </row>
    <row r="5" spans="1:4" ht="14.45" customHeight="1">
      <c r="A5" s="1" t="s">
        <v>5</v>
      </c>
      <c r="B5" s="1" t="s">
        <v>6</v>
      </c>
      <c r="C5" s="1" t="s">
        <v>5</v>
      </c>
      <c r="D5" s="1" t="s">
        <v>6</v>
      </c>
    </row>
    <row r="6" spans="1:4" ht="14.45" customHeight="1">
      <c r="A6" s="2" t="s">
        <v>7</v>
      </c>
      <c r="B6" s="4">
        <v>3218.97</v>
      </c>
      <c r="C6" s="2" t="s">
        <v>8</v>
      </c>
      <c r="D6" s="4"/>
    </row>
    <row r="7" spans="1:4" ht="14.45" customHeight="1">
      <c r="A7" s="2" t="s">
        <v>9</v>
      </c>
      <c r="B7" s="2"/>
      <c r="C7" s="2" t="s">
        <v>10</v>
      </c>
      <c r="D7" s="4"/>
    </row>
    <row r="8" spans="1:4" ht="14.45" customHeight="1">
      <c r="A8" s="2" t="s">
        <v>11</v>
      </c>
      <c r="B8" s="2"/>
      <c r="C8" s="2" t="s">
        <v>12</v>
      </c>
      <c r="D8" s="4"/>
    </row>
    <row r="9" spans="1:4" ht="14.45" customHeight="1">
      <c r="A9" s="2" t="s">
        <v>13</v>
      </c>
      <c r="B9" s="2"/>
      <c r="C9" s="2" t="s">
        <v>14</v>
      </c>
      <c r="D9" s="4"/>
    </row>
    <row r="10" spans="1:4" ht="14.45" customHeight="1">
      <c r="A10" s="2" t="s">
        <v>15</v>
      </c>
      <c r="B10" s="2"/>
      <c r="C10" s="2" t="s">
        <v>16</v>
      </c>
      <c r="D10" s="4"/>
    </row>
    <row r="11" spans="1:4" ht="14.45" customHeight="1">
      <c r="A11" s="2" t="s">
        <v>17</v>
      </c>
      <c r="B11" s="2"/>
      <c r="C11" s="2" t="s">
        <v>18</v>
      </c>
      <c r="D11" s="4"/>
    </row>
    <row r="12" spans="1:4" ht="14.45" customHeight="1">
      <c r="A12" s="2"/>
      <c r="B12" s="2"/>
      <c r="C12" s="2" t="s">
        <v>19</v>
      </c>
      <c r="D12" s="4"/>
    </row>
    <row r="13" spans="1:4" ht="14.45" customHeight="1">
      <c r="A13" s="2"/>
      <c r="B13" s="2"/>
      <c r="C13" s="2" t="s">
        <v>20</v>
      </c>
      <c r="D13" s="4">
        <v>271.42</v>
      </c>
    </row>
    <row r="14" spans="1:4" ht="14.45" customHeight="1">
      <c r="A14" s="2"/>
      <c r="B14" s="2"/>
      <c r="C14" s="2" t="s">
        <v>21</v>
      </c>
      <c r="D14" s="4"/>
    </row>
    <row r="15" spans="1:4" ht="14.45" customHeight="1">
      <c r="A15" s="2"/>
      <c r="B15" s="2"/>
      <c r="C15" s="2" t="s">
        <v>22</v>
      </c>
      <c r="D15" s="4">
        <v>155.66999999999999</v>
      </c>
    </row>
    <row r="16" spans="1:4" ht="14.45" customHeight="1">
      <c r="A16" s="2"/>
      <c r="B16" s="2"/>
      <c r="C16" s="2" t="s">
        <v>23</v>
      </c>
      <c r="D16" s="4">
        <v>10</v>
      </c>
    </row>
    <row r="17" spans="1:4" ht="14.45" customHeight="1">
      <c r="A17" s="2"/>
      <c r="B17" s="2"/>
      <c r="C17" s="2" t="s">
        <v>24</v>
      </c>
      <c r="D17" s="4"/>
    </row>
    <row r="18" spans="1:4" ht="14.45" customHeight="1">
      <c r="A18" s="2"/>
      <c r="B18" s="2"/>
      <c r="C18" s="2" t="s">
        <v>25</v>
      </c>
      <c r="D18" s="4">
        <v>186</v>
      </c>
    </row>
    <row r="19" spans="1:4" ht="14.45" customHeight="1">
      <c r="A19" s="2"/>
      <c r="B19" s="2"/>
      <c r="C19" s="2" t="s">
        <v>26</v>
      </c>
      <c r="D19" s="4"/>
    </row>
    <row r="20" spans="1:4" ht="14.45" customHeight="1">
      <c r="A20" s="2"/>
      <c r="B20" s="2"/>
      <c r="C20" s="2" t="s">
        <v>27</v>
      </c>
      <c r="D20" s="4"/>
    </row>
    <row r="21" spans="1:4" ht="14.45" customHeight="1">
      <c r="A21" s="2"/>
      <c r="B21" s="2"/>
      <c r="C21" s="2" t="s">
        <v>28</v>
      </c>
      <c r="D21" s="4"/>
    </row>
    <row r="22" spans="1:4" ht="14.45" customHeight="1">
      <c r="A22" s="2"/>
      <c r="B22" s="2"/>
      <c r="C22" s="2" t="s">
        <v>29</v>
      </c>
      <c r="D22" s="4"/>
    </row>
    <row r="23" spans="1:4" ht="14.45" customHeight="1">
      <c r="A23" s="2"/>
      <c r="B23" s="2"/>
      <c r="C23" s="2" t="s">
        <v>30</v>
      </c>
      <c r="D23" s="4"/>
    </row>
    <row r="24" spans="1:4" ht="14.45" customHeight="1">
      <c r="A24" s="2"/>
      <c r="B24" s="2"/>
      <c r="C24" s="2" t="s">
        <v>31</v>
      </c>
      <c r="D24" s="4">
        <f>1690.54+341.26+6.6+372.5</f>
        <v>2410.8999999999996</v>
      </c>
    </row>
    <row r="25" spans="1:4" ht="14.45" customHeight="1">
      <c r="A25" s="2"/>
      <c r="B25" s="2"/>
      <c r="C25" s="2" t="s">
        <v>32</v>
      </c>
      <c r="D25" s="5">
        <f>1849824/10000</f>
        <v>184.98240000000001</v>
      </c>
    </row>
    <row r="26" spans="1:4" ht="14.45" customHeight="1">
      <c r="A26" s="2"/>
      <c r="B26" s="2"/>
      <c r="C26" s="2" t="s">
        <v>33</v>
      </c>
      <c r="D26" s="4"/>
    </row>
    <row r="27" spans="1:4" ht="14.45" customHeight="1">
      <c r="A27" s="2"/>
      <c r="B27" s="2"/>
      <c r="C27" s="2" t="s">
        <v>34</v>
      </c>
      <c r="D27" s="4"/>
    </row>
    <row r="28" spans="1:4" ht="14.45" customHeight="1">
      <c r="A28" s="2"/>
      <c r="B28" s="2"/>
      <c r="C28" s="2" t="s">
        <v>35</v>
      </c>
      <c r="D28" s="4"/>
    </row>
    <row r="29" spans="1:4" ht="14.45" customHeight="1">
      <c r="A29" s="2"/>
      <c r="B29" s="2"/>
      <c r="C29" s="2" t="s">
        <v>36</v>
      </c>
      <c r="D29" s="4"/>
    </row>
    <row r="30" spans="1:4" ht="14.45" customHeight="1">
      <c r="A30" s="2"/>
      <c r="B30" s="2"/>
      <c r="C30" s="2" t="s">
        <v>37</v>
      </c>
      <c r="D30" s="4"/>
    </row>
    <row r="31" spans="1:4" ht="14.45" customHeight="1">
      <c r="A31" s="2"/>
      <c r="B31" s="2"/>
      <c r="C31" s="2" t="s">
        <v>38</v>
      </c>
      <c r="D31" s="4"/>
    </row>
    <row r="32" spans="1:4" ht="14.45" customHeight="1">
      <c r="A32" s="2"/>
      <c r="B32" s="2"/>
      <c r="C32" s="2" t="s">
        <v>39</v>
      </c>
      <c r="D32" s="4"/>
    </row>
    <row r="33" spans="1:4" ht="14.45" customHeight="1">
      <c r="A33" s="2"/>
      <c r="B33" s="2"/>
      <c r="C33" s="2" t="s">
        <v>40</v>
      </c>
      <c r="D33" s="4"/>
    </row>
    <row r="34" spans="1:4" ht="14.45" customHeight="1">
      <c r="A34" s="2"/>
      <c r="B34" s="2"/>
      <c r="C34" s="2" t="s">
        <v>41</v>
      </c>
      <c r="D34" s="4"/>
    </row>
    <row r="35" spans="1:4" ht="14.45" customHeight="1">
      <c r="A35" s="1" t="s">
        <v>42</v>
      </c>
      <c r="B35" s="2">
        <v>3218.97</v>
      </c>
      <c r="C35" s="1" t="s">
        <v>43</v>
      </c>
      <c r="D35" s="4">
        <f>SUM(D6:D34)</f>
        <v>3218.9723999999997</v>
      </c>
    </row>
    <row r="36" spans="1:4" ht="14.45" customHeight="1">
      <c r="A36" s="2" t="s">
        <v>44</v>
      </c>
      <c r="B36" s="2"/>
      <c r="C36" s="2" t="s">
        <v>45</v>
      </c>
      <c r="D36" s="4"/>
    </row>
    <row r="37" spans="1:4" ht="14.45" customHeight="1">
      <c r="A37" s="2" t="s">
        <v>46</v>
      </c>
      <c r="B37" s="2"/>
      <c r="C37" s="2" t="s">
        <v>47</v>
      </c>
      <c r="D37" s="4"/>
    </row>
    <row r="38" spans="1:4" ht="14.45" customHeight="1">
      <c r="A38" s="2"/>
      <c r="B38" s="2"/>
      <c r="C38" s="2" t="s">
        <v>48</v>
      </c>
      <c r="D38" s="4"/>
    </row>
    <row r="39" spans="1:4" ht="14.45" customHeight="1">
      <c r="A39" s="2"/>
      <c r="B39" s="2"/>
      <c r="C39" s="2"/>
      <c r="D39" s="4"/>
    </row>
    <row r="40" spans="1:4" ht="14.45" customHeight="1">
      <c r="A40" s="1" t="s">
        <v>49</v>
      </c>
      <c r="B40" s="2">
        <v>3218.97</v>
      </c>
      <c r="C40" s="1" t="s">
        <v>50</v>
      </c>
      <c r="D40" s="4">
        <v>3218.97</v>
      </c>
    </row>
    <row r="41" spans="1:4" ht="14.45" customHeight="1">
      <c r="A41" s="2"/>
      <c r="B41" s="2"/>
      <c r="C41" s="2"/>
      <c r="D41" s="2"/>
    </row>
  </sheetData>
  <mergeCells count="5">
    <mergeCell ref="A1:D1"/>
    <mergeCell ref="A2:D2"/>
    <mergeCell ref="A4:B4"/>
    <mergeCell ref="C4:D4"/>
    <mergeCell ref="A3:B3"/>
  </mergeCells>
  <phoneticPr fontId="2" type="noConversion"/>
  <pageMargins left="0.75" right="0.75" top="1" bottom="1" header="0.5" footer="0.5"/>
  <pageSetup paperSize="9" scale="96" fitToHeight="0" orientation="portrait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>
      <selection activeCell="E16" sqref="E16"/>
    </sheetView>
  </sheetViews>
  <sheetFormatPr defaultColWidth="15" defaultRowHeight="11.25"/>
  <cols>
    <col min="1" max="8" width="15" customWidth="1"/>
  </cols>
  <sheetData>
    <row r="1" spans="1:8" ht="14.45" customHeight="1">
      <c r="A1" s="129" t="s">
        <v>240</v>
      </c>
      <c r="B1" s="130"/>
      <c r="C1" s="130"/>
      <c r="D1" s="130"/>
      <c r="E1" s="130"/>
      <c r="F1" s="130"/>
      <c r="G1" s="130"/>
      <c r="H1" s="130"/>
    </row>
    <row r="2" spans="1:8" ht="24" customHeight="1">
      <c r="A2" s="131" t="s">
        <v>241</v>
      </c>
      <c r="B2" s="130"/>
      <c r="C2" s="130"/>
      <c r="D2" s="130"/>
      <c r="E2" s="130"/>
      <c r="F2" s="130"/>
      <c r="G2" s="130"/>
      <c r="H2" s="130"/>
    </row>
    <row r="3" spans="1:8" ht="14.45" customHeight="1">
      <c r="A3" s="135" t="s">
        <v>759</v>
      </c>
      <c r="B3" s="136"/>
      <c r="C3" s="136"/>
      <c r="D3" s="136"/>
      <c r="E3" s="136"/>
      <c r="F3" s="136"/>
      <c r="G3" s="136"/>
      <c r="H3" s="63" t="s">
        <v>332</v>
      </c>
    </row>
    <row r="4" spans="1:8" ht="14.45" customHeight="1">
      <c r="A4" s="133" t="s">
        <v>5</v>
      </c>
      <c r="B4" s="133"/>
      <c r="C4" s="133"/>
      <c r="D4" s="133"/>
      <c r="E4" s="133"/>
      <c r="F4" s="133" t="s">
        <v>242</v>
      </c>
      <c r="G4" s="133"/>
      <c r="H4" s="133"/>
    </row>
    <row r="5" spans="1:8" ht="14.45" customHeight="1">
      <c r="A5" s="133" t="s">
        <v>63</v>
      </c>
      <c r="B5" s="133"/>
      <c r="C5" s="133"/>
      <c r="D5" s="133" t="s">
        <v>64</v>
      </c>
      <c r="E5" s="133" t="s">
        <v>65</v>
      </c>
      <c r="F5" s="133" t="s">
        <v>53</v>
      </c>
      <c r="G5" s="133" t="s">
        <v>78</v>
      </c>
      <c r="H5" s="133" t="s">
        <v>79</v>
      </c>
    </row>
    <row r="6" spans="1:8" ht="14.45" customHeight="1">
      <c r="A6" s="1" t="s">
        <v>73</v>
      </c>
      <c r="B6" s="1" t="s">
        <v>74</v>
      </c>
      <c r="C6" s="1" t="s">
        <v>75</v>
      </c>
      <c r="D6" s="133"/>
      <c r="E6" s="133"/>
      <c r="F6" s="133"/>
      <c r="G6" s="133"/>
      <c r="H6" s="133"/>
    </row>
    <row r="7" spans="1:8" ht="14.45" customHeight="1">
      <c r="A7" s="2"/>
      <c r="B7" s="2"/>
      <c r="C7" s="2"/>
      <c r="D7" s="2"/>
      <c r="E7" s="2"/>
      <c r="F7" s="2"/>
      <c r="G7" s="2"/>
      <c r="H7" s="2"/>
    </row>
  </sheetData>
  <mergeCells count="11">
    <mergeCell ref="A5:C5"/>
    <mergeCell ref="A1:H1"/>
    <mergeCell ref="A2:H2"/>
    <mergeCell ref="A3:G3"/>
    <mergeCell ref="A4:E4"/>
    <mergeCell ref="F4:H4"/>
    <mergeCell ref="D5:D6"/>
    <mergeCell ref="E5:E6"/>
    <mergeCell ref="F5:F6"/>
    <mergeCell ref="G5:G6"/>
    <mergeCell ref="H5:H6"/>
  </mergeCells>
  <phoneticPr fontId="2" type="noConversion"/>
  <pageMargins left="0.75" right="0.75" top="1" bottom="1" header="0.5" footer="0.5"/>
  <pageSetup paperSize="9" scale="88" fitToHeight="0" orientation="portrait" useFirstPageNumber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7" sqref="A7:H7"/>
    </sheetView>
  </sheetViews>
  <sheetFormatPr defaultColWidth="15" defaultRowHeight="11.25"/>
  <cols>
    <col min="1" max="1" width="15" customWidth="1"/>
    <col min="2" max="2" width="21.5" customWidth="1"/>
    <col min="3" max="8" width="15" customWidth="1"/>
  </cols>
  <sheetData>
    <row r="1" spans="1:8" ht="14.45" customHeight="1">
      <c r="A1" s="129" t="s">
        <v>243</v>
      </c>
      <c r="B1" s="130"/>
      <c r="C1" s="130"/>
      <c r="D1" s="130"/>
      <c r="E1" s="130"/>
      <c r="F1" s="130"/>
      <c r="G1" s="130"/>
      <c r="H1" s="130"/>
    </row>
    <row r="2" spans="1:8" ht="24" customHeight="1">
      <c r="A2" s="131" t="s">
        <v>244</v>
      </c>
      <c r="B2" s="130"/>
      <c r="C2" s="130"/>
      <c r="D2" s="130"/>
      <c r="E2" s="130"/>
      <c r="F2" s="130"/>
      <c r="G2" s="130"/>
      <c r="H2" s="130"/>
    </row>
    <row r="3" spans="1:8" ht="23.25" customHeight="1">
      <c r="A3" s="136" t="s">
        <v>263</v>
      </c>
      <c r="B3" s="136"/>
      <c r="C3" s="136"/>
      <c r="D3" s="136"/>
      <c r="E3" s="136"/>
      <c r="F3" s="136"/>
      <c r="G3" s="136"/>
      <c r="H3" s="63" t="s">
        <v>332</v>
      </c>
    </row>
    <row r="4" spans="1:8" ht="20.25" customHeight="1">
      <c r="A4" s="133" t="s">
        <v>234</v>
      </c>
      <c r="B4" s="133" t="s">
        <v>235</v>
      </c>
      <c r="C4" s="171" t="s">
        <v>236</v>
      </c>
      <c r="D4" s="172"/>
      <c r="E4" s="172"/>
      <c r="F4" s="172"/>
      <c r="G4" s="172"/>
      <c r="H4" s="173"/>
    </row>
    <row r="5" spans="1:8" ht="20.25" customHeight="1">
      <c r="A5" s="133"/>
      <c r="B5" s="133"/>
      <c r="C5" s="133" t="s">
        <v>53</v>
      </c>
      <c r="D5" s="133" t="s">
        <v>165</v>
      </c>
      <c r="E5" s="133" t="s">
        <v>237</v>
      </c>
      <c r="F5" s="134"/>
      <c r="G5" s="134"/>
      <c r="H5" s="133" t="s">
        <v>170</v>
      </c>
    </row>
    <row r="6" spans="1:8" ht="20.25" customHeight="1">
      <c r="A6" s="133"/>
      <c r="B6" s="133"/>
      <c r="C6" s="134"/>
      <c r="D6" s="134"/>
      <c r="E6" s="1" t="s">
        <v>68</v>
      </c>
      <c r="F6" s="1" t="s">
        <v>238</v>
      </c>
      <c r="G6" s="1" t="s">
        <v>239</v>
      </c>
      <c r="H6" s="134"/>
    </row>
    <row r="7" spans="1:8" ht="20.25" customHeight="1">
      <c r="A7" s="99"/>
      <c r="B7" s="100"/>
      <c r="C7" s="96"/>
      <c r="D7" s="27"/>
      <c r="E7" s="27"/>
      <c r="F7" s="27"/>
      <c r="G7" s="85"/>
      <c r="H7" s="97"/>
    </row>
    <row r="8" spans="1:8" ht="14.25">
      <c r="A8" s="10"/>
      <c r="B8" s="10"/>
      <c r="C8" s="31"/>
      <c r="D8" s="31"/>
      <c r="E8" s="31"/>
      <c r="F8" s="31"/>
      <c r="G8" s="31"/>
      <c r="H8" s="31"/>
    </row>
  </sheetData>
  <mergeCells count="10">
    <mergeCell ref="A1:H1"/>
    <mergeCell ref="A2:H2"/>
    <mergeCell ref="C4:H4"/>
    <mergeCell ref="E5:G5"/>
    <mergeCell ref="A4:A6"/>
    <mergeCell ref="B4:B6"/>
    <mergeCell ref="A3:G3"/>
    <mergeCell ref="C5:C6"/>
    <mergeCell ref="D5:D6"/>
    <mergeCell ref="H5:H6"/>
  </mergeCells>
  <phoneticPr fontId="2" type="noConversion"/>
  <pageMargins left="0.75" right="0.75" top="1" bottom="1" header="0.5" footer="0.5"/>
  <pageSetup paperSize="9" scale="84" fitToHeight="0" orientation="portrait" useFirstPageNumber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>
      <selection activeCell="A3" sqref="A3:C3"/>
    </sheetView>
  </sheetViews>
  <sheetFormatPr defaultColWidth="15" defaultRowHeight="11.25"/>
  <cols>
    <col min="1" max="8" width="15" customWidth="1"/>
  </cols>
  <sheetData>
    <row r="1" spans="1:8" ht="14.45" customHeight="1">
      <c r="A1" s="129" t="s">
        <v>245</v>
      </c>
      <c r="B1" s="130"/>
      <c r="C1" s="130"/>
      <c r="D1" s="130"/>
      <c r="E1" s="130"/>
      <c r="F1" s="130"/>
      <c r="G1" s="130"/>
      <c r="H1" s="130"/>
    </row>
    <row r="2" spans="1:8" ht="24" customHeight="1">
      <c r="A2" s="131" t="s">
        <v>246</v>
      </c>
      <c r="B2" s="130"/>
      <c r="C2" s="130"/>
      <c r="D2" s="130"/>
      <c r="E2" s="130"/>
      <c r="F2" s="130"/>
      <c r="G2" s="130"/>
      <c r="H2" s="130"/>
    </row>
    <row r="3" spans="1:8" ht="14.45" customHeight="1">
      <c r="A3" s="135" t="s">
        <v>759</v>
      </c>
      <c r="B3" s="136"/>
      <c r="C3" s="136"/>
      <c r="D3" s="136"/>
      <c r="E3" s="136"/>
      <c r="F3" s="136"/>
      <c r="G3" s="136"/>
      <c r="H3" s="63" t="s">
        <v>332</v>
      </c>
    </row>
    <row r="4" spans="1:8" ht="14.45" customHeight="1">
      <c r="A4" s="133" t="s">
        <v>5</v>
      </c>
      <c r="B4" s="133"/>
      <c r="C4" s="133"/>
      <c r="D4" s="133"/>
      <c r="E4" s="133"/>
      <c r="F4" s="133" t="s">
        <v>247</v>
      </c>
      <c r="G4" s="133"/>
      <c r="H4" s="133"/>
    </row>
    <row r="5" spans="1:8" ht="14.45" customHeight="1">
      <c r="A5" s="133" t="s">
        <v>63</v>
      </c>
      <c r="B5" s="133"/>
      <c r="C5" s="133"/>
      <c r="D5" s="133" t="s">
        <v>64</v>
      </c>
      <c r="E5" s="133" t="s">
        <v>65</v>
      </c>
      <c r="F5" s="133" t="s">
        <v>53</v>
      </c>
      <c r="G5" s="133" t="s">
        <v>78</v>
      </c>
      <c r="H5" s="133" t="s">
        <v>79</v>
      </c>
    </row>
    <row r="6" spans="1:8" ht="14.45" customHeight="1">
      <c r="A6" s="1" t="s">
        <v>73</v>
      </c>
      <c r="B6" s="1" t="s">
        <v>74</v>
      </c>
      <c r="C6" s="1" t="s">
        <v>75</v>
      </c>
      <c r="D6" s="133"/>
      <c r="E6" s="133"/>
      <c r="F6" s="133"/>
      <c r="G6" s="133"/>
      <c r="H6" s="133"/>
    </row>
    <row r="7" spans="1:8" ht="14.45" customHeight="1">
      <c r="A7" s="2"/>
      <c r="B7" s="2"/>
      <c r="C7" s="2"/>
      <c r="D7" s="2"/>
      <c r="E7" s="2"/>
      <c r="F7" s="2"/>
      <c r="G7" s="2"/>
      <c r="H7" s="2"/>
    </row>
  </sheetData>
  <mergeCells count="12">
    <mergeCell ref="H5:H6"/>
    <mergeCell ref="A1:H1"/>
    <mergeCell ref="A2:H2"/>
    <mergeCell ref="A3:C3"/>
    <mergeCell ref="D3:G3"/>
    <mergeCell ref="A4:E4"/>
    <mergeCell ref="F4:H4"/>
    <mergeCell ref="A5:C5"/>
    <mergeCell ref="D5:D6"/>
    <mergeCell ref="E5:E6"/>
    <mergeCell ref="F5:F6"/>
    <mergeCell ref="G5:G6"/>
  </mergeCells>
  <phoneticPr fontId="2" type="noConversion"/>
  <pageMargins left="0.75" right="0.75" top="1" bottom="1" header="0.5" footer="0.5"/>
  <pageSetup paperSize="9" scale="88" fitToHeight="0" orientation="portrait" useFirstPageNumber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K1"/>
    </sheetView>
  </sheetViews>
  <sheetFormatPr defaultColWidth="15" defaultRowHeight="5.65" customHeight="1"/>
  <cols>
    <col min="1" max="1" width="29.1640625" customWidth="1"/>
    <col min="2" max="2" width="10.5" customWidth="1"/>
    <col min="3" max="3" width="11" customWidth="1"/>
    <col min="4" max="4" width="8.83203125" customWidth="1"/>
    <col min="5" max="5" width="29.33203125" customWidth="1"/>
    <col min="6" max="6" width="24" customWidth="1"/>
    <col min="7" max="7" width="34.5" customWidth="1"/>
    <col min="8" max="8" width="17.83203125" customWidth="1"/>
    <col min="9" max="9" width="46.33203125" customWidth="1"/>
    <col min="10" max="11" width="15" customWidth="1"/>
    <col min="12" max="12" width="0" hidden="1" customWidth="1"/>
  </cols>
  <sheetData>
    <row r="1" spans="1:11" ht="14.45" customHeight="1">
      <c r="A1" s="129" t="s">
        <v>248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4" customHeight="1">
      <c r="A2" s="131" t="s">
        <v>249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customHeight="1">
      <c r="A3" s="178" t="s">
        <v>759</v>
      </c>
      <c r="B3" s="178"/>
      <c r="C3" s="178"/>
      <c r="J3" t="s">
        <v>332</v>
      </c>
    </row>
    <row r="4" spans="1:11" ht="15" customHeight="1">
      <c r="A4" s="177" t="s">
        <v>250</v>
      </c>
      <c r="B4" s="177" t="s">
        <v>251</v>
      </c>
      <c r="C4" s="177"/>
      <c r="D4" s="177"/>
      <c r="E4" s="177" t="s">
        <v>252</v>
      </c>
      <c r="F4" s="177" t="s">
        <v>253</v>
      </c>
      <c r="G4" s="177"/>
      <c r="H4" s="177"/>
      <c r="I4" s="177"/>
      <c r="J4" s="177"/>
      <c r="K4" s="177"/>
    </row>
    <row r="5" spans="1:11" ht="15" customHeight="1">
      <c r="A5" s="177"/>
      <c r="B5" s="177"/>
      <c r="C5" s="177"/>
      <c r="D5" s="177"/>
      <c r="E5" s="177"/>
      <c r="F5" s="177" t="s">
        <v>254</v>
      </c>
      <c r="G5" s="177"/>
      <c r="H5" s="177" t="s">
        <v>255</v>
      </c>
      <c r="I5" s="177"/>
      <c r="J5" s="177" t="s">
        <v>256</v>
      </c>
      <c r="K5" s="177"/>
    </row>
    <row r="6" spans="1:11" ht="15" customHeight="1">
      <c r="A6" s="177"/>
      <c r="B6" s="106" t="s">
        <v>257</v>
      </c>
      <c r="C6" s="106" t="s">
        <v>258</v>
      </c>
      <c r="D6" s="106" t="s">
        <v>259</v>
      </c>
      <c r="E6" s="177"/>
      <c r="F6" s="106" t="s">
        <v>260</v>
      </c>
      <c r="G6" s="106" t="s">
        <v>261</v>
      </c>
      <c r="H6" s="106" t="s">
        <v>260</v>
      </c>
      <c r="I6" s="106" t="s">
        <v>261</v>
      </c>
      <c r="J6" s="106" t="s">
        <v>260</v>
      </c>
      <c r="K6" s="106" t="s">
        <v>261</v>
      </c>
    </row>
    <row r="7" spans="1:11" s="55" customFormat="1" ht="29.25" customHeight="1">
      <c r="A7" s="106" t="s">
        <v>601</v>
      </c>
      <c r="B7" s="123">
        <f>SUM(B8:B71)</f>
        <v>568.5</v>
      </c>
      <c r="C7" s="123">
        <f>SUM(C8:C71)</f>
        <v>568.5</v>
      </c>
      <c r="D7" s="106"/>
      <c r="E7" s="124"/>
      <c r="F7" s="106"/>
      <c r="G7" s="106"/>
      <c r="H7" s="106"/>
      <c r="I7" s="106"/>
      <c r="J7" s="106"/>
      <c r="K7" s="106"/>
    </row>
    <row r="8" spans="1:11" ht="26.25" customHeight="1">
      <c r="A8" s="174" t="s">
        <v>602</v>
      </c>
      <c r="B8" s="174">
        <f>C8</f>
        <v>10</v>
      </c>
      <c r="C8" s="174">
        <v>10</v>
      </c>
      <c r="D8" s="174"/>
      <c r="E8" s="174" t="s">
        <v>603</v>
      </c>
      <c r="F8" s="106" t="s">
        <v>604</v>
      </c>
      <c r="G8" s="106" t="s">
        <v>605</v>
      </c>
      <c r="H8" s="106" t="s">
        <v>606</v>
      </c>
      <c r="I8" s="106" t="s">
        <v>607</v>
      </c>
      <c r="J8" s="106"/>
      <c r="K8" s="106"/>
    </row>
    <row r="9" spans="1:11" ht="25.5" customHeight="1">
      <c r="A9" s="175"/>
      <c r="B9" s="175"/>
      <c r="C9" s="175"/>
      <c r="D9" s="175"/>
      <c r="E9" s="175"/>
      <c r="F9" s="106" t="s">
        <v>608</v>
      </c>
      <c r="G9" s="106" t="s">
        <v>609</v>
      </c>
      <c r="H9" s="106"/>
      <c r="I9" s="106"/>
      <c r="J9" s="106"/>
      <c r="K9" s="106"/>
    </row>
    <row r="10" spans="1:11" ht="27" customHeight="1">
      <c r="A10" s="176"/>
      <c r="B10" s="176"/>
      <c r="C10" s="176"/>
      <c r="D10" s="176"/>
      <c r="E10" s="176"/>
      <c r="F10" s="106" t="s">
        <v>610</v>
      </c>
      <c r="G10" s="106" t="s">
        <v>611</v>
      </c>
      <c r="H10" s="106"/>
      <c r="I10" s="106"/>
      <c r="J10" s="106"/>
      <c r="K10" s="106"/>
    </row>
    <row r="11" spans="1:11" ht="42" customHeight="1">
      <c r="A11" s="174" t="s">
        <v>612</v>
      </c>
      <c r="B11" s="174">
        <f t="shared" ref="B11:B71" si="0">C11</f>
        <v>20</v>
      </c>
      <c r="C11" s="174">
        <v>20</v>
      </c>
      <c r="D11" s="174"/>
      <c r="E11" s="174" t="s">
        <v>613</v>
      </c>
      <c r="F11" s="106" t="s">
        <v>614</v>
      </c>
      <c r="G11" s="103" t="s">
        <v>615</v>
      </c>
      <c r="H11" s="103" t="s">
        <v>616</v>
      </c>
      <c r="I11" s="103" t="s">
        <v>617</v>
      </c>
      <c r="J11" s="103"/>
      <c r="K11" s="104"/>
    </row>
    <row r="12" spans="1:11" ht="30.75" customHeight="1">
      <c r="A12" s="175"/>
      <c r="B12" s="175"/>
      <c r="C12" s="175"/>
      <c r="D12" s="175"/>
      <c r="E12" s="175"/>
      <c r="F12" s="106" t="s">
        <v>608</v>
      </c>
      <c r="G12" s="102" t="s">
        <v>609</v>
      </c>
      <c r="H12" s="103"/>
      <c r="I12" s="103"/>
      <c r="J12" s="103"/>
      <c r="K12" s="102"/>
    </row>
    <row r="13" spans="1:11" ht="30.75" customHeight="1">
      <c r="A13" s="176"/>
      <c r="B13" s="176"/>
      <c r="C13" s="176"/>
      <c r="D13" s="176"/>
      <c r="E13" s="176"/>
      <c r="F13" s="106" t="s">
        <v>610</v>
      </c>
      <c r="G13" s="102" t="s">
        <v>618</v>
      </c>
      <c r="H13" s="106"/>
      <c r="I13" s="106"/>
      <c r="J13" s="106"/>
      <c r="K13" s="106"/>
    </row>
    <row r="14" spans="1:11" ht="26.25" customHeight="1">
      <c r="A14" s="174" t="s">
        <v>619</v>
      </c>
      <c r="B14" s="174">
        <f t="shared" si="0"/>
        <v>15</v>
      </c>
      <c r="C14" s="174">
        <v>15</v>
      </c>
      <c r="D14" s="174"/>
      <c r="E14" s="174" t="s">
        <v>620</v>
      </c>
      <c r="F14" s="106" t="s">
        <v>621</v>
      </c>
      <c r="G14" s="104">
        <v>1</v>
      </c>
      <c r="H14" s="106" t="s">
        <v>622</v>
      </c>
      <c r="I14" s="103" t="s">
        <v>397</v>
      </c>
      <c r="J14" s="106"/>
      <c r="K14" s="106"/>
    </row>
    <row r="15" spans="1:11" ht="26.25" customHeight="1">
      <c r="A15" s="175"/>
      <c r="B15" s="175"/>
      <c r="C15" s="175"/>
      <c r="D15" s="175"/>
      <c r="E15" s="175"/>
      <c r="F15" s="106" t="s">
        <v>623</v>
      </c>
      <c r="G15" s="102" t="s">
        <v>624</v>
      </c>
      <c r="H15" s="106"/>
      <c r="I15" s="103"/>
      <c r="J15" s="106"/>
      <c r="K15" s="106"/>
    </row>
    <row r="16" spans="1:11" ht="26.25" customHeight="1">
      <c r="A16" s="176"/>
      <c r="B16" s="176"/>
      <c r="C16" s="176"/>
      <c r="D16" s="176"/>
      <c r="E16" s="176"/>
      <c r="F16" s="106" t="s">
        <v>625</v>
      </c>
      <c r="G16" s="102" t="s">
        <v>626</v>
      </c>
      <c r="H16" s="103"/>
      <c r="I16" s="103"/>
      <c r="J16" s="106"/>
      <c r="K16" s="106"/>
    </row>
    <row r="17" spans="1:11" ht="26.25" customHeight="1">
      <c r="A17" s="174" t="s">
        <v>627</v>
      </c>
      <c r="B17" s="174">
        <f t="shared" si="0"/>
        <v>10</v>
      </c>
      <c r="C17" s="174">
        <v>10</v>
      </c>
      <c r="D17" s="174"/>
      <c r="E17" s="174" t="s">
        <v>628</v>
      </c>
      <c r="F17" s="106" t="s">
        <v>629</v>
      </c>
      <c r="G17" s="106" t="s">
        <v>630</v>
      </c>
      <c r="H17" s="106" t="s">
        <v>631</v>
      </c>
      <c r="I17" s="106" t="s">
        <v>632</v>
      </c>
      <c r="J17" s="106"/>
      <c r="K17" s="106"/>
    </row>
    <row r="18" spans="1:11" ht="26.25" customHeight="1">
      <c r="A18" s="175"/>
      <c r="B18" s="175"/>
      <c r="C18" s="175"/>
      <c r="D18" s="175"/>
      <c r="E18" s="175"/>
      <c r="F18" s="106" t="s">
        <v>608</v>
      </c>
      <c r="G18" s="106" t="s">
        <v>609</v>
      </c>
      <c r="H18" s="106"/>
      <c r="I18" s="106"/>
      <c r="J18" s="106"/>
      <c r="K18" s="106"/>
    </row>
    <row r="19" spans="1:11" ht="26.25" customHeight="1">
      <c r="A19" s="176"/>
      <c r="B19" s="176"/>
      <c r="C19" s="176"/>
      <c r="D19" s="176"/>
      <c r="E19" s="176"/>
      <c r="F19" s="106" t="s">
        <v>610</v>
      </c>
      <c r="G19" s="102" t="s">
        <v>633</v>
      </c>
      <c r="H19" s="106"/>
      <c r="I19" s="106"/>
      <c r="J19" s="106"/>
      <c r="K19" s="106"/>
    </row>
    <row r="20" spans="1:11" ht="26.25" customHeight="1">
      <c r="A20" s="174" t="s">
        <v>634</v>
      </c>
      <c r="B20" s="174">
        <f t="shared" si="0"/>
        <v>2</v>
      </c>
      <c r="C20" s="174">
        <v>2</v>
      </c>
      <c r="D20" s="174"/>
      <c r="E20" s="174" t="s">
        <v>635</v>
      </c>
      <c r="F20" s="106" t="s">
        <v>636</v>
      </c>
      <c r="G20" s="102" t="s">
        <v>637</v>
      </c>
      <c r="H20" s="103" t="s">
        <v>398</v>
      </c>
      <c r="I20" s="104">
        <v>1</v>
      </c>
      <c r="J20" s="103" t="s">
        <v>399</v>
      </c>
      <c r="K20" s="105">
        <v>1</v>
      </c>
    </row>
    <row r="21" spans="1:11" ht="26.25" customHeight="1">
      <c r="A21" s="175"/>
      <c r="B21" s="175"/>
      <c r="C21" s="175"/>
      <c r="D21" s="175"/>
      <c r="E21" s="175"/>
      <c r="F21" s="103" t="s">
        <v>400</v>
      </c>
      <c r="G21" s="104">
        <v>1</v>
      </c>
      <c r="H21" s="106" t="s">
        <v>638</v>
      </c>
      <c r="I21" s="102" t="s">
        <v>401</v>
      </c>
      <c r="J21" s="103"/>
      <c r="K21" s="102"/>
    </row>
    <row r="22" spans="1:11" ht="26.25" customHeight="1">
      <c r="A22" s="175"/>
      <c r="B22" s="175"/>
      <c r="C22" s="175"/>
      <c r="D22" s="175"/>
      <c r="E22" s="175"/>
      <c r="F22" s="103" t="s">
        <v>639</v>
      </c>
      <c r="G22" s="102" t="s">
        <v>395</v>
      </c>
      <c r="H22" s="103"/>
      <c r="I22" s="103"/>
      <c r="J22" s="103"/>
      <c r="K22" s="102"/>
    </row>
    <row r="23" spans="1:11" ht="26.25" customHeight="1">
      <c r="A23" s="176"/>
      <c r="B23" s="176"/>
      <c r="C23" s="176"/>
      <c r="D23" s="176"/>
      <c r="E23" s="176"/>
      <c r="F23" s="103" t="s">
        <v>640</v>
      </c>
      <c r="G23" s="102" t="s">
        <v>641</v>
      </c>
      <c r="H23" s="103"/>
      <c r="I23" s="103"/>
      <c r="J23" s="103"/>
      <c r="K23" s="102"/>
    </row>
    <row r="24" spans="1:11" ht="33.75" customHeight="1">
      <c r="A24" s="174" t="s">
        <v>642</v>
      </c>
      <c r="B24" s="174">
        <f t="shared" si="0"/>
        <v>35</v>
      </c>
      <c r="C24" s="174">
        <v>35</v>
      </c>
      <c r="D24" s="174"/>
      <c r="E24" s="174" t="s">
        <v>643</v>
      </c>
      <c r="F24" s="106" t="s">
        <v>644</v>
      </c>
      <c r="G24" s="106" t="s">
        <v>645</v>
      </c>
      <c r="H24" s="106" t="s">
        <v>646</v>
      </c>
      <c r="I24" s="106" t="s">
        <v>409</v>
      </c>
      <c r="J24" s="106"/>
      <c r="K24" s="106"/>
    </row>
    <row r="25" spans="1:11" ht="21" customHeight="1">
      <c r="A25" s="175"/>
      <c r="B25" s="175"/>
      <c r="C25" s="175"/>
      <c r="D25" s="175"/>
      <c r="E25" s="175"/>
      <c r="F25" s="106" t="s">
        <v>608</v>
      </c>
      <c r="G25" s="102" t="s">
        <v>609</v>
      </c>
      <c r="H25" s="106"/>
      <c r="I25" s="106"/>
      <c r="J25" s="106"/>
      <c r="K25" s="106"/>
    </row>
    <row r="26" spans="1:11" ht="21" customHeight="1">
      <c r="A26" s="176"/>
      <c r="B26" s="176"/>
      <c r="C26" s="176"/>
      <c r="D26" s="176"/>
      <c r="E26" s="176"/>
      <c r="F26" s="106" t="s">
        <v>610</v>
      </c>
      <c r="G26" s="102" t="s">
        <v>647</v>
      </c>
      <c r="H26" s="106"/>
      <c r="I26" s="106"/>
      <c r="J26" s="106"/>
      <c r="K26" s="106"/>
    </row>
    <row r="27" spans="1:11" ht="21" customHeight="1">
      <c r="A27" s="174" t="s">
        <v>648</v>
      </c>
      <c r="B27" s="174">
        <f t="shared" si="0"/>
        <v>15</v>
      </c>
      <c r="C27" s="174">
        <v>15</v>
      </c>
      <c r="D27" s="174"/>
      <c r="E27" s="174" t="s">
        <v>649</v>
      </c>
      <c r="F27" s="106" t="s">
        <v>650</v>
      </c>
      <c r="G27" s="102" t="s">
        <v>651</v>
      </c>
      <c r="H27" s="106" t="s">
        <v>646</v>
      </c>
      <c r="I27" s="106" t="s">
        <v>652</v>
      </c>
      <c r="J27" s="106"/>
      <c r="K27" s="106"/>
    </row>
    <row r="28" spans="1:11" ht="21" customHeight="1">
      <c r="A28" s="175"/>
      <c r="B28" s="175"/>
      <c r="C28" s="175"/>
      <c r="D28" s="175"/>
      <c r="E28" s="175"/>
      <c r="F28" s="106" t="s">
        <v>608</v>
      </c>
      <c r="G28" s="102" t="s">
        <v>609</v>
      </c>
      <c r="H28" s="106"/>
      <c r="I28" s="106"/>
      <c r="J28" s="106"/>
      <c r="K28" s="106"/>
    </row>
    <row r="29" spans="1:11" ht="21" customHeight="1">
      <c r="A29" s="176"/>
      <c r="B29" s="176"/>
      <c r="C29" s="176"/>
      <c r="D29" s="176"/>
      <c r="E29" s="176"/>
      <c r="F29" s="106" t="s">
        <v>610</v>
      </c>
      <c r="G29" s="102" t="s">
        <v>626</v>
      </c>
      <c r="H29" s="106"/>
      <c r="I29" s="106"/>
      <c r="J29" s="106"/>
      <c r="K29" s="106"/>
    </row>
    <row r="30" spans="1:11" ht="19.5" customHeight="1">
      <c r="A30" s="174" t="s">
        <v>653</v>
      </c>
      <c r="B30" s="174">
        <f t="shared" si="0"/>
        <v>130</v>
      </c>
      <c r="C30" s="174">
        <v>130</v>
      </c>
      <c r="D30" s="174"/>
      <c r="E30" s="174" t="s">
        <v>654</v>
      </c>
      <c r="F30" s="106" t="s">
        <v>655</v>
      </c>
      <c r="G30" s="106" t="s">
        <v>656</v>
      </c>
      <c r="H30" s="106" t="s">
        <v>646</v>
      </c>
      <c r="I30" s="106" t="s">
        <v>657</v>
      </c>
      <c r="J30" s="106" t="s">
        <v>658</v>
      </c>
      <c r="K30" s="125">
        <v>1</v>
      </c>
    </row>
    <row r="31" spans="1:11" ht="19.5" customHeight="1">
      <c r="A31" s="175"/>
      <c r="B31" s="175"/>
      <c r="C31" s="175"/>
      <c r="D31" s="175"/>
      <c r="E31" s="175"/>
      <c r="F31" s="106" t="s">
        <v>659</v>
      </c>
      <c r="G31" s="106" t="s">
        <v>660</v>
      </c>
      <c r="H31" s="106" t="s">
        <v>646</v>
      </c>
      <c r="I31" s="106" t="s">
        <v>661</v>
      </c>
      <c r="J31" s="106"/>
      <c r="K31" s="125"/>
    </row>
    <row r="32" spans="1:11" ht="19.5" customHeight="1">
      <c r="A32" s="175"/>
      <c r="B32" s="175"/>
      <c r="C32" s="175"/>
      <c r="D32" s="175"/>
      <c r="E32" s="175"/>
      <c r="F32" s="106" t="s">
        <v>608</v>
      </c>
      <c r="G32" s="106" t="s">
        <v>609</v>
      </c>
      <c r="H32" s="106"/>
      <c r="I32" s="106"/>
      <c r="J32" s="106"/>
      <c r="K32" s="106"/>
    </row>
    <row r="33" spans="1:12" ht="19.5" customHeight="1">
      <c r="A33" s="176"/>
      <c r="B33" s="176"/>
      <c r="C33" s="176"/>
      <c r="D33" s="176"/>
      <c r="E33" s="176"/>
      <c r="F33" s="106" t="s">
        <v>610</v>
      </c>
      <c r="G33" s="102" t="s">
        <v>662</v>
      </c>
      <c r="H33" s="106"/>
      <c r="I33" s="106"/>
      <c r="J33" s="106"/>
      <c r="K33" s="106"/>
    </row>
    <row r="34" spans="1:12" ht="24.75" customHeight="1">
      <c r="A34" s="174" t="s">
        <v>663</v>
      </c>
      <c r="B34" s="174">
        <f t="shared" si="0"/>
        <v>24</v>
      </c>
      <c r="C34" s="174">
        <v>24</v>
      </c>
      <c r="D34" s="174"/>
      <c r="E34" s="174" t="s">
        <v>664</v>
      </c>
      <c r="F34" s="106" t="s">
        <v>665</v>
      </c>
      <c r="G34" s="106" t="s">
        <v>666</v>
      </c>
      <c r="H34" s="106" t="s">
        <v>646</v>
      </c>
      <c r="I34" s="106" t="s">
        <v>667</v>
      </c>
      <c r="J34" s="106"/>
      <c r="K34" s="106"/>
    </row>
    <row r="35" spans="1:12" ht="24.75" customHeight="1">
      <c r="A35" s="175"/>
      <c r="B35" s="175"/>
      <c r="C35" s="175"/>
      <c r="D35" s="175"/>
      <c r="E35" s="175"/>
      <c r="F35" s="106" t="s">
        <v>608</v>
      </c>
      <c r="G35" s="106" t="s">
        <v>609</v>
      </c>
      <c r="H35" s="106"/>
      <c r="I35" s="106"/>
      <c r="J35" s="106"/>
      <c r="K35" s="106"/>
    </row>
    <row r="36" spans="1:12" ht="24.75" customHeight="1">
      <c r="A36" s="176"/>
      <c r="B36" s="176"/>
      <c r="C36" s="176"/>
      <c r="D36" s="176"/>
      <c r="E36" s="176"/>
      <c r="F36" s="106" t="s">
        <v>610</v>
      </c>
      <c r="G36" s="102" t="s">
        <v>668</v>
      </c>
      <c r="H36" s="106"/>
      <c r="I36" s="106"/>
      <c r="J36" s="106"/>
      <c r="K36" s="106"/>
    </row>
    <row r="37" spans="1:12" ht="27.75" customHeight="1">
      <c r="A37" s="174" t="s">
        <v>669</v>
      </c>
      <c r="B37" s="174">
        <f t="shared" si="0"/>
        <v>18</v>
      </c>
      <c r="C37" s="174">
        <v>18</v>
      </c>
      <c r="D37" s="174"/>
      <c r="E37" s="174" t="s">
        <v>670</v>
      </c>
      <c r="F37" s="106" t="s">
        <v>671</v>
      </c>
      <c r="G37" s="106" t="s">
        <v>672</v>
      </c>
      <c r="H37" s="106"/>
      <c r="I37" s="106"/>
      <c r="J37" s="106" t="s">
        <v>658</v>
      </c>
      <c r="K37" s="106" t="s">
        <v>673</v>
      </c>
      <c r="L37" s="108"/>
    </row>
    <row r="38" spans="1:12" ht="27.75" customHeight="1">
      <c r="A38" s="175"/>
      <c r="B38" s="175"/>
      <c r="C38" s="175"/>
      <c r="D38" s="175"/>
      <c r="E38" s="175"/>
      <c r="F38" s="106" t="s">
        <v>608</v>
      </c>
      <c r="G38" s="106" t="s">
        <v>609</v>
      </c>
      <c r="H38" s="106"/>
      <c r="I38" s="106"/>
      <c r="J38" s="106"/>
      <c r="K38" s="106"/>
    </row>
    <row r="39" spans="1:12" ht="27.75" customHeight="1">
      <c r="A39" s="176"/>
      <c r="B39" s="176"/>
      <c r="C39" s="176"/>
      <c r="D39" s="176"/>
      <c r="E39" s="176"/>
      <c r="F39" s="106" t="s">
        <v>610</v>
      </c>
      <c r="G39" s="106" t="s">
        <v>674</v>
      </c>
      <c r="H39" s="106"/>
      <c r="I39" s="106"/>
      <c r="J39" s="106"/>
      <c r="K39" s="106"/>
    </row>
    <row r="40" spans="1:12" ht="31.5" customHeight="1">
      <c r="A40" s="174" t="s">
        <v>675</v>
      </c>
      <c r="B40" s="174">
        <f t="shared" si="0"/>
        <v>10</v>
      </c>
      <c r="C40" s="174">
        <v>10</v>
      </c>
      <c r="D40" s="174"/>
      <c r="E40" s="174" t="s">
        <v>676</v>
      </c>
      <c r="F40" s="106" t="s">
        <v>677</v>
      </c>
      <c r="G40" s="106" t="s">
        <v>678</v>
      </c>
      <c r="H40" s="106" t="s">
        <v>679</v>
      </c>
      <c r="I40" s="106" t="s">
        <v>680</v>
      </c>
      <c r="J40" s="106" t="s">
        <v>681</v>
      </c>
      <c r="K40" s="125">
        <v>1</v>
      </c>
    </row>
    <row r="41" spans="1:12" ht="31.5" customHeight="1">
      <c r="A41" s="175"/>
      <c r="B41" s="175"/>
      <c r="C41" s="175"/>
      <c r="D41" s="175"/>
      <c r="E41" s="175"/>
      <c r="F41" s="106" t="s">
        <v>682</v>
      </c>
      <c r="G41" s="106" t="s">
        <v>683</v>
      </c>
      <c r="H41" s="106"/>
      <c r="I41" s="106"/>
      <c r="J41" s="106"/>
      <c r="K41" s="125"/>
    </row>
    <row r="42" spans="1:12" ht="31.5" customHeight="1">
      <c r="A42" s="176"/>
      <c r="B42" s="176"/>
      <c r="C42" s="176"/>
      <c r="D42" s="176"/>
      <c r="E42" s="176"/>
      <c r="F42" s="106" t="s">
        <v>608</v>
      </c>
      <c r="G42" s="106" t="s">
        <v>609</v>
      </c>
      <c r="H42" s="106"/>
      <c r="I42" s="106"/>
      <c r="J42" s="106"/>
      <c r="K42" s="106"/>
    </row>
    <row r="43" spans="1:12" ht="34.5" customHeight="1">
      <c r="A43" s="174" t="s">
        <v>684</v>
      </c>
      <c r="B43" s="174">
        <f t="shared" si="0"/>
        <v>15</v>
      </c>
      <c r="C43" s="174">
        <v>15</v>
      </c>
      <c r="D43" s="174"/>
      <c r="E43" s="174" t="s">
        <v>603</v>
      </c>
      <c r="F43" s="106" t="s">
        <v>685</v>
      </c>
      <c r="G43" s="106" t="s">
        <v>686</v>
      </c>
      <c r="H43" s="106" t="s">
        <v>687</v>
      </c>
      <c r="I43" s="106" t="s">
        <v>688</v>
      </c>
      <c r="J43" s="106"/>
      <c r="K43" s="106"/>
    </row>
    <row r="44" spans="1:12" ht="34.5" customHeight="1">
      <c r="A44" s="175"/>
      <c r="B44" s="175"/>
      <c r="C44" s="175"/>
      <c r="D44" s="175"/>
      <c r="E44" s="175"/>
      <c r="F44" s="106" t="s">
        <v>608</v>
      </c>
      <c r="G44" s="106" t="s">
        <v>609</v>
      </c>
      <c r="H44" s="106"/>
      <c r="I44" s="106"/>
      <c r="J44" s="106"/>
      <c r="K44" s="106"/>
    </row>
    <row r="45" spans="1:12" ht="34.5" customHeight="1">
      <c r="A45" s="176"/>
      <c r="B45" s="176"/>
      <c r="C45" s="176"/>
      <c r="D45" s="176"/>
      <c r="E45" s="176"/>
      <c r="F45" s="106" t="s">
        <v>610</v>
      </c>
      <c r="G45" s="106" t="s">
        <v>626</v>
      </c>
      <c r="H45" s="106"/>
      <c r="I45" s="106"/>
      <c r="J45" s="106"/>
      <c r="K45" s="106"/>
    </row>
    <row r="46" spans="1:12" ht="36" customHeight="1">
      <c r="A46" s="174" t="s">
        <v>689</v>
      </c>
      <c r="B46" s="174">
        <f t="shared" si="0"/>
        <v>15</v>
      </c>
      <c r="C46" s="174">
        <v>15</v>
      </c>
      <c r="D46" s="174"/>
      <c r="E46" s="174" t="s">
        <v>690</v>
      </c>
      <c r="F46" s="106" t="s">
        <v>691</v>
      </c>
      <c r="G46" s="106" t="s">
        <v>692</v>
      </c>
      <c r="H46" s="106" t="s">
        <v>693</v>
      </c>
      <c r="I46" s="106" t="s">
        <v>694</v>
      </c>
      <c r="J46" s="106"/>
      <c r="K46" s="106"/>
    </row>
    <row r="47" spans="1:12" ht="36" customHeight="1">
      <c r="A47" s="175"/>
      <c r="B47" s="175"/>
      <c r="C47" s="175"/>
      <c r="D47" s="175"/>
      <c r="E47" s="175"/>
      <c r="F47" s="106" t="s">
        <v>695</v>
      </c>
      <c r="G47" s="106" t="s">
        <v>696</v>
      </c>
      <c r="H47" s="106"/>
      <c r="I47" s="106"/>
      <c r="J47" s="106"/>
      <c r="K47" s="106"/>
    </row>
    <row r="48" spans="1:12" ht="36" customHeight="1">
      <c r="A48" s="176"/>
      <c r="B48" s="176"/>
      <c r="C48" s="176"/>
      <c r="D48" s="176"/>
      <c r="E48" s="176"/>
      <c r="F48" s="106" t="s">
        <v>608</v>
      </c>
      <c r="G48" s="106" t="s">
        <v>609</v>
      </c>
      <c r="H48" s="106"/>
      <c r="I48" s="106"/>
      <c r="J48" s="106"/>
      <c r="K48" s="106"/>
    </row>
    <row r="49" spans="1:12" ht="26.25" customHeight="1">
      <c r="A49" s="174" t="s">
        <v>697</v>
      </c>
      <c r="B49" s="174">
        <f t="shared" si="0"/>
        <v>35</v>
      </c>
      <c r="C49" s="174">
        <v>35</v>
      </c>
      <c r="D49" s="174"/>
      <c r="E49" s="174" t="s">
        <v>698</v>
      </c>
      <c r="F49" s="106" t="s">
        <v>699</v>
      </c>
      <c r="G49" s="106" t="s">
        <v>700</v>
      </c>
      <c r="H49" s="106" t="s">
        <v>687</v>
      </c>
      <c r="I49" s="106" t="s">
        <v>701</v>
      </c>
      <c r="J49" s="106"/>
      <c r="K49" s="106"/>
    </row>
    <row r="50" spans="1:12" ht="26.25" customHeight="1">
      <c r="A50" s="175"/>
      <c r="B50" s="175"/>
      <c r="C50" s="175"/>
      <c r="D50" s="175"/>
      <c r="E50" s="175"/>
      <c r="F50" s="106" t="s">
        <v>702</v>
      </c>
      <c r="G50" s="106" t="s">
        <v>703</v>
      </c>
      <c r="H50" s="106"/>
      <c r="I50" s="106"/>
      <c r="J50" s="106"/>
      <c r="K50" s="106"/>
    </row>
    <row r="51" spans="1:12" ht="26.25" customHeight="1">
      <c r="A51" s="176"/>
      <c r="B51" s="176"/>
      <c r="C51" s="176"/>
      <c r="D51" s="176"/>
      <c r="E51" s="176"/>
      <c r="F51" s="106" t="s">
        <v>704</v>
      </c>
      <c r="G51" s="106" t="s">
        <v>705</v>
      </c>
      <c r="H51" s="106"/>
      <c r="I51" s="106"/>
      <c r="J51" s="106"/>
      <c r="K51" s="106"/>
    </row>
    <row r="52" spans="1:12" ht="26.25" customHeight="1">
      <c r="A52" s="174" t="s">
        <v>706</v>
      </c>
      <c r="B52" s="174">
        <f t="shared" si="0"/>
        <v>18.5</v>
      </c>
      <c r="C52" s="174">
        <v>18.5</v>
      </c>
      <c r="D52" s="174"/>
      <c r="E52" s="174" t="s">
        <v>707</v>
      </c>
      <c r="F52" s="106" t="s">
        <v>708</v>
      </c>
      <c r="G52" s="106" t="s">
        <v>709</v>
      </c>
      <c r="H52" s="106" t="s">
        <v>687</v>
      </c>
      <c r="I52" s="106" t="s">
        <v>707</v>
      </c>
      <c r="J52" s="106"/>
      <c r="K52" s="106"/>
    </row>
    <row r="53" spans="1:12" ht="26.25" customHeight="1">
      <c r="A53" s="175"/>
      <c r="B53" s="175"/>
      <c r="C53" s="175"/>
      <c r="D53" s="175"/>
      <c r="E53" s="175"/>
      <c r="F53" s="106" t="s">
        <v>608</v>
      </c>
      <c r="G53" s="106" t="s">
        <v>609</v>
      </c>
      <c r="H53" s="106"/>
      <c r="I53" s="106"/>
      <c r="J53" s="106"/>
      <c r="K53" s="106"/>
    </row>
    <row r="54" spans="1:12" ht="26.25" customHeight="1">
      <c r="A54" s="176"/>
      <c r="B54" s="176"/>
      <c r="C54" s="176"/>
      <c r="D54" s="176"/>
      <c r="E54" s="176"/>
      <c r="F54" s="106" t="s">
        <v>610</v>
      </c>
      <c r="G54" s="106" t="s">
        <v>710</v>
      </c>
      <c r="H54" s="106"/>
      <c r="I54" s="106"/>
      <c r="J54" s="106"/>
      <c r="K54" s="106"/>
    </row>
    <row r="55" spans="1:12" ht="38.25" customHeight="1">
      <c r="A55" s="174" t="s">
        <v>711</v>
      </c>
      <c r="B55" s="174">
        <f t="shared" si="0"/>
        <v>60</v>
      </c>
      <c r="C55" s="174">
        <v>60</v>
      </c>
      <c r="D55" s="174"/>
      <c r="E55" s="174" t="s">
        <v>712</v>
      </c>
      <c r="F55" s="106" t="s">
        <v>713</v>
      </c>
      <c r="G55" s="106" t="s">
        <v>714</v>
      </c>
      <c r="H55" s="106" t="s">
        <v>693</v>
      </c>
      <c r="I55" s="106" t="s">
        <v>715</v>
      </c>
      <c r="J55" s="106"/>
      <c r="K55" s="106"/>
    </row>
    <row r="56" spans="1:12" ht="27" customHeight="1">
      <c r="A56" s="175"/>
      <c r="B56" s="175"/>
      <c r="C56" s="175"/>
      <c r="D56" s="175"/>
      <c r="E56" s="175"/>
      <c r="F56" s="106" t="s">
        <v>716</v>
      </c>
      <c r="G56" s="106" t="s">
        <v>703</v>
      </c>
      <c r="H56" s="106"/>
      <c r="I56" s="106"/>
      <c r="J56" s="106"/>
      <c r="K56" s="106"/>
    </row>
    <row r="57" spans="1:12" ht="27" customHeight="1">
      <c r="A57" s="176"/>
      <c r="B57" s="176"/>
      <c r="C57" s="176"/>
      <c r="D57" s="176"/>
      <c r="E57" s="176"/>
      <c r="F57" s="106" t="s">
        <v>608</v>
      </c>
      <c r="G57" s="106" t="s">
        <v>609</v>
      </c>
      <c r="H57" s="106"/>
      <c r="I57" s="106"/>
      <c r="J57" s="106"/>
      <c r="K57" s="106"/>
    </row>
    <row r="58" spans="1:12" ht="26.25" customHeight="1">
      <c r="A58" s="174" t="s">
        <v>717</v>
      </c>
      <c r="B58" s="174">
        <f t="shared" si="0"/>
        <v>65</v>
      </c>
      <c r="C58" s="174">
        <v>65</v>
      </c>
      <c r="D58" s="174"/>
      <c r="E58" s="174" t="s">
        <v>718</v>
      </c>
      <c r="F58" s="106" t="s">
        <v>719</v>
      </c>
      <c r="G58" s="106" t="s">
        <v>720</v>
      </c>
      <c r="H58" s="106" t="s">
        <v>687</v>
      </c>
      <c r="I58" s="106" t="s">
        <v>721</v>
      </c>
      <c r="J58" s="106"/>
      <c r="K58" s="106"/>
      <c r="L58" s="108" t="s">
        <v>407</v>
      </c>
    </row>
    <row r="59" spans="1:12" ht="26.25" customHeight="1">
      <c r="A59" s="175"/>
      <c r="B59" s="175"/>
      <c r="C59" s="175"/>
      <c r="D59" s="175"/>
      <c r="E59" s="175"/>
      <c r="F59" s="106" t="s">
        <v>722</v>
      </c>
      <c r="G59" s="106" t="s">
        <v>493</v>
      </c>
      <c r="H59" s="106"/>
      <c r="I59" s="106"/>
      <c r="J59" s="106"/>
      <c r="K59" s="106"/>
    </row>
    <row r="60" spans="1:12" ht="26.25" customHeight="1">
      <c r="A60" s="176"/>
      <c r="B60" s="176"/>
      <c r="C60" s="176"/>
      <c r="D60" s="176"/>
      <c r="E60" s="176"/>
      <c r="F60" s="106" t="s">
        <v>723</v>
      </c>
      <c r="G60" s="106" t="s">
        <v>724</v>
      </c>
      <c r="H60" s="106"/>
      <c r="I60" s="106"/>
      <c r="J60" s="106"/>
      <c r="K60" s="106"/>
    </row>
    <row r="61" spans="1:12" s="107" customFormat="1" ht="27.75" customHeight="1">
      <c r="A61" s="174" t="s">
        <v>725</v>
      </c>
      <c r="B61" s="174">
        <f t="shared" si="0"/>
        <v>33</v>
      </c>
      <c r="C61" s="174">
        <v>33</v>
      </c>
      <c r="D61" s="174"/>
      <c r="E61" s="174" t="s">
        <v>726</v>
      </c>
      <c r="F61" s="106" t="s">
        <v>727</v>
      </c>
      <c r="G61" s="106" t="s">
        <v>728</v>
      </c>
      <c r="H61" s="106" t="s">
        <v>729</v>
      </c>
      <c r="I61" s="106" t="s">
        <v>730</v>
      </c>
      <c r="J61" s="106"/>
      <c r="K61" s="106"/>
      <c r="L61" s="107" t="s">
        <v>408</v>
      </c>
    </row>
    <row r="62" spans="1:12" s="107" customFormat="1" ht="27.75" customHeight="1">
      <c r="A62" s="175"/>
      <c r="B62" s="175"/>
      <c r="C62" s="175"/>
      <c r="D62" s="175"/>
      <c r="E62" s="175"/>
      <c r="F62" s="106" t="s">
        <v>731</v>
      </c>
      <c r="G62" s="106" t="s">
        <v>732</v>
      </c>
      <c r="H62" s="106"/>
      <c r="I62" s="106"/>
      <c r="J62" s="106"/>
      <c r="K62" s="106"/>
    </row>
    <row r="63" spans="1:12" s="107" customFormat="1" ht="27.75" customHeight="1">
      <c r="A63" s="176"/>
      <c r="B63" s="176"/>
      <c r="C63" s="176"/>
      <c r="D63" s="176"/>
      <c r="E63" s="176"/>
      <c r="F63" s="106" t="s">
        <v>608</v>
      </c>
      <c r="G63" s="106" t="s">
        <v>609</v>
      </c>
      <c r="H63" s="106"/>
      <c r="I63" s="106"/>
      <c r="J63" s="106"/>
      <c r="K63" s="106"/>
    </row>
    <row r="64" spans="1:12" ht="26.25" customHeight="1">
      <c r="A64" s="174" t="s">
        <v>733</v>
      </c>
      <c r="B64" s="174">
        <f t="shared" si="0"/>
        <v>8</v>
      </c>
      <c r="C64" s="174">
        <v>8</v>
      </c>
      <c r="D64" s="174"/>
      <c r="E64" s="174" t="s">
        <v>734</v>
      </c>
      <c r="F64" s="106" t="s">
        <v>735</v>
      </c>
      <c r="G64" s="106" t="s">
        <v>736</v>
      </c>
      <c r="H64" s="106" t="s">
        <v>737</v>
      </c>
      <c r="I64" s="106" t="s">
        <v>738</v>
      </c>
      <c r="J64" s="106"/>
      <c r="K64" s="106"/>
    </row>
    <row r="65" spans="1:12" ht="26.25" customHeight="1">
      <c r="A65" s="175"/>
      <c r="B65" s="175"/>
      <c r="C65" s="175"/>
      <c r="D65" s="175"/>
      <c r="E65" s="175"/>
      <c r="F65" s="106" t="s">
        <v>739</v>
      </c>
      <c r="G65" s="106" t="s">
        <v>740</v>
      </c>
      <c r="H65" s="106" t="s">
        <v>737</v>
      </c>
      <c r="I65" s="106" t="s">
        <v>740</v>
      </c>
      <c r="J65" s="106"/>
      <c r="K65" s="106"/>
    </row>
    <row r="66" spans="1:12" ht="26.25" customHeight="1">
      <c r="A66" s="176"/>
      <c r="B66" s="176"/>
      <c r="C66" s="176"/>
      <c r="D66" s="176"/>
      <c r="E66" s="176"/>
      <c r="F66" s="106" t="s">
        <v>608</v>
      </c>
      <c r="G66" s="106" t="s">
        <v>609</v>
      </c>
      <c r="H66" s="106"/>
      <c r="I66" s="106"/>
      <c r="J66" s="106"/>
      <c r="K66" s="106"/>
    </row>
    <row r="67" spans="1:12" s="107" customFormat="1" ht="26.25" customHeight="1">
      <c r="A67" s="174" t="s">
        <v>741</v>
      </c>
      <c r="B67" s="174">
        <f t="shared" si="0"/>
        <v>20</v>
      </c>
      <c r="C67" s="174">
        <v>20</v>
      </c>
      <c r="D67" s="174"/>
      <c r="E67" s="174" t="s">
        <v>742</v>
      </c>
      <c r="F67" s="106" t="s">
        <v>743</v>
      </c>
      <c r="G67" s="106" t="s">
        <v>744</v>
      </c>
      <c r="H67" s="106" t="s">
        <v>737</v>
      </c>
      <c r="I67" s="106" t="s">
        <v>742</v>
      </c>
      <c r="J67" s="106"/>
      <c r="K67" s="106"/>
      <c r="L67" s="107" t="s">
        <v>406</v>
      </c>
    </row>
    <row r="68" spans="1:12" s="107" customFormat="1" ht="26.25" customHeight="1">
      <c r="A68" s="175"/>
      <c r="B68" s="175"/>
      <c r="C68" s="175"/>
      <c r="D68" s="175"/>
      <c r="E68" s="175"/>
      <c r="F68" s="106" t="s">
        <v>745</v>
      </c>
      <c r="G68" s="106" t="s">
        <v>746</v>
      </c>
      <c r="H68" s="106"/>
      <c r="I68" s="106"/>
      <c r="J68" s="106"/>
      <c r="K68" s="106"/>
    </row>
    <row r="69" spans="1:12" s="107" customFormat="1" ht="26.25" customHeight="1">
      <c r="A69" s="175"/>
      <c r="B69" s="175"/>
      <c r="C69" s="175"/>
      <c r="D69" s="175"/>
      <c r="E69" s="175"/>
      <c r="F69" s="106" t="s">
        <v>747</v>
      </c>
      <c r="G69" s="106" t="s">
        <v>748</v>
      </c>
      <c r="H69" s="106"/>
      <c r="I69" s="106"/>
      <c r="J69" s="106"/>
      <c r="K69" s="106"/>
    </row>
    <row r="70" spans="1:12" s="107" customFormat="1" ht="26.25" customHeight="1">
      <c r="A70" s="176"/>
      <c r="B70" s="176"/>
      <c r="C70" s="176"/>
      <c r="D70" s="176"/>
      <c r="E70" s="176"/>
      <c r="F70" s="106" t="s">
        <v>749</v>
      </c>
      <c r="G70" s="106" t="s">
        <v>666</v>
      </c>
      <c r="H70" s="106"/>
      <c r="I70" s="106"/>
      <c r="J70" s="106"/>
      <c r="K70" s="106"/>
    </row>
    <row r="71" spans="1:12" ht="21.75" customHeight="1">
      <c r="A71" s="174" t="s">
        <v>750</v>
      </c>
      <c r="B71" s="174">
        <f t="shared" si="0"/>
        <v>10</v>
      </c>
      <c r="C71" s="174">
        <v>10</v>
      </c>
      <c r="D71" s="174"/>
      <c r="E71" s="174" t="s">
        <v>751</v>
      </c>
      <c r="F71" s="106" t="s">
        <v>752</v>
      </c>
      <c r="G71" s="106" t="s">
        <v>753</v>
      </c>
      <c r="H71" s="106" t="s">
        <v>737</v>
      </c>
      <c r="I71" s="106" t="s">
        <v>494</v>
      </c>
      <c r="J71" s="106" t="s">
        <v>681</v>
      </c>
      <c r="K71" s="125" t="s">
        <v>720</v>
      </c>
    </row>
    <row r="72" spans="1:12" ht="21.75" customHeight="1">
      <c r="A72" s="175"/>
      <c r="B72" s="175"/>
      <c r="C72" s="175"/>
      <c r="D72" s="175"/>
      <c r="E72" s="175"/>
      <c r="F72" s="106" t="s">
        <v>754</v>
      </c>
      <c r="G72" s="106" t="s">
        <v>755</v>
      </c>
      <c r="H72" s="106"/>
      <c r="I72" s="106"/>
      <c r="J72" s="106"/>
      <c r="K72" s="106"/>
    </row>
    <row r="73" spans="1:12" ht="21.75" customHeight="1">
      <c r="A73" s="176"/>
      <c r="B73" s="176"/>
      <c r="C73" s="176"/>
      <c r="D73" s="176"/>
      <c r="E73" s="176"/>
      <c r="F73" s="106" t="s">
        <v>608</v>
      </c>
      <c r="G73" s="106" t="s">
        <v>609</v>
      </c>
      <c r="H73" s="106"/>
      <c r="I73" s="106"/>
      <c r="J73" s="106"/>
      <c r="K73" s="106"/>
    </row>
  </sheetData>
  <mergeCells count="115">
    <mergeCell ref="A71:A73"/>
    <mergeCell ref="B71:B73"/>
    <mergeCell ref="C71:C73"/>
    <mergeCell ref="D71:D73"/>
    <mergeCell ref="E71:E73"/>
    <mergeCell ref="A67:A70"/>
    <mergeCell ref="B67:B70"/>
    <mergeCell ref="C67:C70"/>
    <mergeCell ref="D67:D70"/>
    <mergeCell ref="E67:E70"/>
    <mergeCell ref="A64:A66"/>
    <mergeCell ref="B64:B66"/>
    <mergeCell ref="C64:C66"/>
    <mergeCell ref="D64:D66"/>
    <mergeCell ref="E64:E66"/>
    <mergeCell ref="A61:A63"/>
    <mergeCell ref="B61:B63"/>
    <mergeCell ref="C61:C63"/>
    <mergeCell ref="D61:D63"/>
    <mergeCell ref="E61:E63"/>
    <mergeCell ref="A20:A23"/>
    <mergeCell ref="B20:B23"/>
    <mergeCell ref="C20:C23"/>
    <mergeCell ref="D20:D23"/>
    <mergeCell ref="E20:E23"/>
    <mergeCell ref="A17:A19"/>
    <mergeCell ref="B17:B19"/>
    <mergeCell ref="C17:C19"/>
    <mergeCell ref="D17:D19"/>
    <mergeCell ref="E17:E19"/>
    <mergeCell ref="A11:A13"/>
    <mergeCell ref="B11:B13"/>
    <mergeCell ref="C11:C13"/>
    <mergeCell ref="D11:D13"/>
    <mergeCell ref="E11:E13"/>
    <mergeCell ref="A14:A16"/>
    <mergeCell ref="B14:B16"/>
    <mergeCell ref="C14:C16"/>
    <mergeCell ref="D14:D16"/>
    <mergeCell ref="E14:E16"/>
    <mergeCell ref="E8:E10"/>
    <mergeCell ref="A1:K1"/>
    <mergeCell ref="A2:K2"/>
    <mergeCell ref="F4:K4"/>
    <mergeCell ref="F5:G5"/>
    <mergeCell ref="H5:I5"/>
    <mergeCell ref="J5:K5"/>
    <mergeCell ref="A4:A6"/>
    <mergeCell ref="E4:E6"/>
    <mergeCell ref="B4:D5"/>
    <mergeCell ref="A8:A10"/>
    <mergeCell ref="B8:B10"/>
    <mergeCell ref="C8:C10"/>
    <mergeCell ref="D8:D10"/>
    <mergeCell ref="A3:C3"/>
    <mergeCell ref="A24:A26"/>
    <mergeCell ref="B24:B26"/>
    <mergeCell ref="C24:C26"/>
    <mergeCell ref="D24:D26"/>
    <mergeCell ref="E24:E26"/>
    <mergeCell ref="A27:A29"/>
    <mergeCell ref="B27:B29"/>
    <mergeCell ref="C27:C29"/>
    <mergeCell ref="D27:D29"/>
    <mergeCell ref="E27:E29"/>
    <mergeCell ref="A30:A33"/>
    <mergeCell ref="B30:B33"/>
    <mergeCell ref="C30:C33"/>
    <mergeCell ref="D30:D33"/>
    <mergeCell ref="E30:E33"/>
    <mergeCell ref="A34:A36"/>
    <mergeCell ref="B34:B36"/>
    <mergeCell ref="C34:C36"/>
    <mergeCell ref="D34:D36"/>
    <mergeCell ref="E34:E36"/>
    <mergeCell ref="A37:A39"/>
    <mergeCell ref="B37:B39"/>
    <mergeCell ref="C37:C39"/>
    <mergeCell ref="D37:D39"/>
    <mergeCell ref="E37:E39"/>
    <mergeCell ref="A40:A42"/>
    <mergeCell ref="B40:B42"/>
    <mergeCell ref="C40:C42"/>
    <mergeCell ref="D40:D42"/>
    <mergeCell ref="E40:E42"/>
    <mergeCell ref="A43:A45"/>
    <mergeCell ref="B43:B45"/>
    <mergeCell ref="C43:C45"/>
    <mergeCell ref="D43:D45"/>
    <mergeCell ref="E43:E45"/>
    <mergeCell ref="A46:A48"/>
    <mergeCell ref="B46:B48"/>
    <mergeCell ref="C46:C48"/>
    <mergeCell ref="D46:D48"/>
    <mergeCell ref="E46:E48"/>
    <mergeCell ref="A49:A51"/>
    <mergeCell ref="B49:B51"/>
    <mergeCell ref="C49:C51"/>
    <mergeCell ref="D49:D51"/>
    <mergeCell ref="E49:E51"/>
    <mergeCell ref="A58:A60"/>
    <mergeCell ref="B58:B60"/>
    <mergeCell ref="C58:C60"/>
    <mergeCell ref="D58:D60"/>
    <mergeCell ref="E58:E60"/>
    <mergeCell ref="A55:A57"/>
    <mergeCell ref="B55:B57"/>
    <mergeCell ref="C55:C57"/>
    <mergeCell ref="D55:D57"/>
    <mergeCell ref="E55:E57"/>
    <mergeCell ref="A52:A54"/>
    <mergeCell ref="B52:B54"/>
    <mergeCell ref="C52:C54"/>
    <mergeCell ref="D52:D54"/>
    <mergeCell ref="E52:E54"/>
  </mergeCells>
  <phoneticPr fontId="2" type="noConversion"/>
  <printOptions horizontalCentered="1"/>
  <pageMargins left="0.55118110236220474" right="0.55118110236220474" top="0.59055118110236227" bottom="0.39370078740157483" header="0.51181102362204722" footer="0.51181102362204722"/>
  <pageSetup paperSize="9" scale="69" fitToHeight="0" orientation="landscape" useFirstPageNumber="1" r:id="rId1"/>
  <headerFooter scaleWithDoc="0" alignWithMargins="0">
    <oddFooter>第 &amp;P 页，共 &amp;N 页</oddFooter>
  </headerFooter>
  <rowBreaks count="2" manualBreakCount="2">
    <brk id="29" max="16383" man="1"/>
    <brk id="5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workbookViewId="0">
      <selection activeCell="G89" sqref="G89:H89"/>
    </sheetView>
  </sheetViews>
  <sheetFormatPr defaultColWidth="15" defaultRowHeight="12"/>
  <cols>
    <col min="1" max="4" width="15" style="112" customWidth="1"/>
    <col min="5" max="5" width="30" style="112" customWidth="1"/>
    <col min="6" max="7" width="15" style="112" customWidth="1"/>
    <col min="8" max="8" width="19.6640625" style="112" customWidth="1"/>
    <col min="9" max="16384" width="15" style="112"/>
  </cols>
  <sheetData>
    <row r="1" spans="1:8" s="111" customFormat="1" ht="11.25" customHeight="1">
      <c r="A1" s="109" t="s">
        <v>262</v>
      </c>
      <c r="B1" s="110"/>
      <c r="C1" s="110"/>
      <c r="D1" s="110"/>
      <c r="E1" s="110"/>
      <c r="F1" s="110"/>
      <c r="G1" s="110"/>
      <c r="H1" s="110"/>
    </row>
    <row r="2" spans="1:8" ht="11.25" customHeight="1">
      <c r="A2" s="192" t="s">
        <v>410</v>
      </c>
      <c r="B2" s="192"/>
      <c r="C2" s="192"/>
      <c r="D2" s="192"/>
      <c r="E2" s="192"/>
      <c r="F2" s="192"/>
      <c r="G2" s="192"/>
      <c r="H2" s="192"/>
    </row>
    <row r="3" spans="1:8" ht="11.25" customHeight="1">
      <c r="A3" s="192"/>
      <c r="B3" s="192"/>
      <c r="C3" s="192"/>
      <c r="D3" s="192"/>
      <c r="E3" s="192"/>
      <c r="F3" s="192"/>
      <c r="G3" s="192"/>
      <c r="H3" s="192"/>
    </row>
    <row r="4" spans="1:8" s="111" customFormat="1" ht="2.25" customHeight="1">
      <c r="A4" s="192"/>
      <c r="B4" s="192"/>
      <c r="C4" s="192"/>
      <c r="D4" s="192"/>
      <c r="E4" s="192"/>
      <c r="F4" s="192"/>
      <c r="G4" s="192"/>
      <c r="H4" s="192"/>
    </row>
    <row r="5" spans="1:8" s="113" customFormat="1" ht="2.25" hidden="1" customHeight="1">
      <c r="A5" s="193"/>
      <c r="B5" s="193"/>
      <c r="C5" s="193"/>
      <c r="D5" s="193"/>
      <c r="E5" s="193"/>
      <c r="F5" s="193"/>
      <c r="G5" s="193"/>
      <c r="H5" s="193"/>
    </row>
    <row r="6" spans="1:8" ht="14.25" customHeight="1">
      <c r="A6" s="194" t="s">
        <v>411</v>
      </c>
      <c r="B6" s="195"/>
      <c r="C6" s="196"/>
      <c r="D6" s="194" t="s">
        <v>443</v>
      </c>
      <c r="E6" s="195"/>
      <c r="F6" s="195"/>
      <c r="G6" s="195"/>
      <c r="H6" s="196"/>
    </row>
    <row r="7" spans="1:8" ht="16.5" customHeight="1">
      <c r="A7" s="181" t="s">
        <v>412</v>
      </c>
      <c r="B7" s="197" t="s">
        <v>413</v>
      </c>
      <c r="C7" s="198"/>
      <c r="D7" s="197" t="s">
        <v>414</v>
      </c>
      <c r="E7" s="198"/>
      <c r="F7" s="194" t="s">
        <v>415</v>
      </c>
      <c r="G7" s="195"/>
      <c r="H7" s="196"/>
    </row>
    <row r="8" spans="1:8" ht="15" customHeight="1">
      <c r="A8" s="181"/>
      <c r="B8" s="199"/>
      <c r="C8" s="200"/>
      <c r="D8" s="199"/>
      <c r="E8" s="200"/>
      <c r="F8" s="114" t="s">
        <v>416</v>
      </c>
      <c r="G8" s="114" t="s">
        <v>258</v>
      </c>
      <c r="H8" s="114" t="s">
        <v>259</v>
      </c>
    </row>
    <row r="9" spans="1:8" ht="29.25" customHeight="1">
      <c r="A9" s="181"/>
      <c r="B9" s="184" t="s">
        <v>442</v>
      </c>
      <c r="C9" s="184"/>
      <c r="D9" s="182" t="s">
        <v>417</v>
      </c>
      <c r="E9" s="183"/>
      <c r="F9" s="115">
        <f>G9</f>
        <v>2650.47</v>
      </c>
      <c r="G9" s="115">
        <v>2650.47</v>
      </c>
      <c r="H9" s="114"/>
    </row>
    <row r="10" spans="1:8" ht="12.75" customHeight="1">
      <c r="A10" s="181"/>
      <c r="B10" s="184" t="s">
        <v>452</v>
      </c>
      <c r="C10" s="184"/>
      <c r="D10" s="182" t="s">
        <v>444</v>
      </c>
      <c r="E10" s="183"/>
      <c r="F10" s="115">
        <f t="shared" ref="F10:F30" si="0">G10</f>
        <v>10</v>
      </c>
      <c r="G10" s="116">
        <v>10</v>
      </c>
      <c r="H10" s="114"/>
    </row>
    <row r="11" spans="1:8" ht="27" customHeight="1">
      <c r="A11" s="181"/>
      <c r="B11" s="184" t="s">
        <v>453</v>
      </c>
      <c r="C11" s="184"/>
      <c r="D11" s="182" t="s">
        <v>454</v>
      </c>
      <c r="E11" s="183"/>
      <c r="F11" s="115">
        <f t="shared" si="0"/>
        <v>20</v>
      </c>
      <c r="G11" s="116">
        <v>20</v>
      </c>
      <c r="H11" s="114"/>
    </row>
    <row r="12" spans="1:8" ht="14.25" customHeight="1">
      <c r="A12" s="181"/>
      <c r="B12" s="184" t="s">
        <v>455</v>
      </c>
      <c r="C12" s="184"/>
      <c r="D12" s="182" t="s">
        <v>445</v>
      </c>
      <c r="E12" s="183"/>
      <c r="F12" s="115">
        <f t="shared" si="0"/>
        <v>15</v>
      </c>
      <c r="G12" s="116">
        <v>15</v>
      </c>
      <c r="H12" s="114"/>
    </row>
    <row r="13" spans="1:8" ht="14.25" customHeight="1">
      <c r="A13" s="181"/>
      <c r="B13" s="184" t="s">
        <v>456</v>
      </c>
      <c r="C13" s="184"/>
      <c r="D13" s="182" t="s">
        <v>457</v>
      </c>
      <c r="E13" s="183"/>
      <c r="F13" s="115">
        <f t="shared" si="0"/>
        <v>10</v>
      </c>
      <c r="G13" s="116">
        <v>10</v>
      </c>
      <c r="H13" s="114"/>
    </row>
    <row r="14" spans="1:8" ht="14.25" customHeight="1">
      <c r="A14" s="181"/>
      <c r="B14" s="184" t="s">
        <v>458</v>
      </c>
      <c r="C14" s="184"/>
      <c r="D14" s="182" t="s">
        <v>446</v>
      </c>
      <c r="E14" s="183"/>
      <c r="F14" s="115">
        <f t="shared" si="0"/>
        <v>2</v>
      </c>
      <c r="G14" s="116">
        <v>2</v>
      </c>
      <c r="H14" s="114"/>
    </row>
    <row r="15" spans="1:8" ht="14.25" customHeight="1">
      <c r="A15" s="181"/>
      <c r="B15" s="184" t="s">
        <v>459</v>
      </c>
      <c r="C15" s="184"/>
      <c r="D15" s="182" t="s">
        <v>447</v>
      </c>
      <c r="E15" s="183"/>
      <c r="F15" s="115">
        <f t="shared" si="0"/>
        <v>35</v>
      </c>
      <c r="G15" s="116">
        <v>35</v>
      </c>
      <c r="H15" s="114"/>
    </row>
    <row r="16" spans="1:8" ht="14.25" customHeight="1">
      <c r="A16" s="181"/>
      <c r="B16" s="184" t="s">
        <v>460</v>
      </c>
      <c r="C16" s="184"/>
      <c r="D16" s="182" t="s">
        <v>448</v>
      </c>
      <c r="E16" s="183"/>
      <c r="F16" s="115">
        <f t="shared" si="0"/>
        <v>15</v>
      </c>
      <c r="G16" s="116">
        <v>15</v>
      </c>
      <c r="H16" s="114"/>
    </row>
    <row r="17" spans="1:8" ht="14.25" customHeight="1">
      <c r="A17" s="181"/>
      <c r="B17" s="184" t="s">
        <v>461</v>
      </c>
      <c r="C17" s="184"/>
      <c r="D17" s="182" t="s">
        <v>449</v>
      </c>
      <c r="E17" s="183"/>
      <c r="F17" s="115">
        <f t="shared" si="0"/>
        <v>130</v>
      </c>
      <c r="G17" s="116">
        <v>130</v>
      </c>
      <c r="H17" s="114"/>
    </row>
    <row r="18" spans="1:8" ht="14.25" customHeight="1">
      <c r="A18" s="181"/>
      <c r="B18" s="184" t="s">
        <v>462</v>
      </c>
      <c r="C18" s="184"/>
      <c r="D18" s="182" t="s">
        <v>463</v>
      </c>
      <c r="E18" s="183"/>
      <c r="F18" s="115">
        <f t="shared" si="0"/>
        <v>24</v>
      </c>
      <c r="G18" s="116">
        <v>24</v>
      </c>
      <c r="H18" s="114"/>
    </row>
    <row r="19" spans="1:8" ht="14.25" customHeight="1">
      <c r="A19" s="181"/>
      <c r="B19" s="184" t="s">
        <v>464</v>
      </c>
      <c r="C19" s="184"/>
      <c r="D19" s="182" t="s">
        <v>450</v>
      </c>
      <c r="E19" s="183"/>
      <c r="F19" s="115">
        <f t="shared" si="0"/>
        <v>18</v>
      </c>
      <c r="G19" s="116">
        <v>18</v>
      </c>
      <c r="H19" s="114"/>
    </row>
    <row r="20" spans="1:8" ht="27.75" customHeight="1">
      <c r="A20" s="181"/>
      <c r="B20" s="184" t="s">
        <v>465</v>
      </c>
      <c r="C20" s="184"/>
      <c r="D20" s="182" t="s">
        <v>466</v>
      </c>
      <c r="E20" s="183"/>
      <c r="F20" s="115">
        <f t="shared" si="0"/>
        <v>10</v>
      </c>
      <c r="G20" s="116">
        <v>10</v>
      </c>
      <c r="H20" s="114"/>
    </row>
    <row r="21" spans="1:8" ht="14.25" customHeight="1">
      <c r="A21" s="181"/>
      <c r="B21" s="184" t="s">
        <v>467</v>
      </c>
      <c r="C21" s="184"/>
      <c r="D21" s="182" t="s">
        <v>451</v>
      </c>
      <c r="E21" s="183"/>
      <c r="F21" s="115">
        <f t="shared" si="0"/>
        <v>15</v>
      </c>
      <c r="G21" s="116">
        <v>15</v>
      </c>
      <c r="H21" s="114"/>
    </row>
    <row r="22" spans="1:8" ht="14.25" customHeight="1">
      <c r="A22" s="181"/>
      <c r="B22" s="184" t="s">
        <v>468</v>
      </c>
      <c r="C22" s="184"/>
      <c r="D22" s="182" t="s">
        <v>477</v>
      </c>
      <c r="E22" s="183"/>
      <c r="F22" s="115">
        <f t="shared" si="0"/>
        <v>15</v>
      </c>
      <c r="G22" s="116">
        <v>15</v>
      </c>
      <c r="H22" s="114"/>
    </row>
    <row r="23" spans="1:8" ht="14.25" customHeight="1">
      <c r="A23" s="181"/>
      <c r="B23" s="184" t="s">
        <v>469</v>
      </c>
      <c r="C23" s="184"/>
      <c r="D23" s="182" t="s">
        <v>478</v>
      </c>
      <c r="E23" s="183"/>
      <c r="F23" s="115">
        <f t="shared" si="0"/>
        <v>35</v>
      </c>
      <c r="G23" s="116">
        <v>35</v>
      </c>
      <c r="H23" s="114"/>
    </row>
    <row r="24" spans="1:8" ht="14.25" customHeight="1">
      <c r="A24" s="181"/>
      <c r="B24" s="184" t="s">
        <v>470</v>
      </c>
      <c r="C24" s="184"/>
      <c r="D24" s="182" t="s">
        <v>479</v>
      </c>
      <c r="E24" s="183"/>
      <c r="F24" s="115">
        <f t="shared" si="0"/>
        <v>18.5</v>
      </c>
      <c r="G24" s="116">
        <v>18.5</v>
      </c>
      <c r="H24" s="114"/>
    </row>
    <row r="25" spans="1:8" ht="39.75" customHeight="1">
      <c r="A25" s="181"/>
      <c r="B25" s="184" t="s">
        <v>471</v>
      </c>
      <c r="C25" s="184"/>
      <c r="D25" s="182" t="s">
        <v>480</v>
      </c>
      <c r="E25" s="183"/>
      <c r="F25" s="115">
        <f t="shared" si="0"/>
        <v>60</v>
      </c>
      <c r="G25" s="116">
        <v>60</v>
      </c>
      <c r="H25" s="114"/>
    </row>
    <row r="26" spans="1:8" ht="36" customHeight="1">
      <c r="A26" s="181"/>
      <c r="B26" s="184" t="s">
        <v>472</v>
      </c>
      <c r="C26" s="184"/>
      <c r="D26" s="182" t="s">
        <v>481</v>
      </c>
      <c r="E26" s="183"/>
      <c r="F26" s="115">
        <f t="shared" si="0"/>
        <v>65</v>
      </c>
      <c r="G26" s="116">
        <v>65</v>
      </c>
      <c r="H26" s="114"/>
    </row>
    <row r="27" spans="1:8" ht="39" customHeight="1">
      <c r="A27" s="181"/>
      <c r="B27" s="184" t="s">
        <v>473</v>
      </c>
      <c r="C27" s="184"/>
      <c r="D27" s="182" t="s">
        <v>482</v>
      </c>
      <c r="E27" s="183"/>
      <c r="F27" s="115">
        <f t="shared" si="0"/>
        <v>33</v>
      </c>
      <c r="G27" s="116">
        <v>33</v>
      </c>
      <c r="H27" s="114"/>
    </row>
    <row r="28" spans="1:8" ht="14.25" customHeight="1">
      <c r="A28" s="181"/>
      <c r="B28" s="184" t="s">
        <v>474</v>
      </c>
      <c r="C28" s="184"/>
      <c r="D28" s="182" t="s">
        <v>483</v>
      </c>
      <c r="E28" s="183"/>
      <c r="F28" s="115">
        <f t="shared" si="0"/>
        <v>8</v>
      </c>
      <c r="G28" s="116">
        <v>8</v>
      </c>
      <c r="H28" s="114"/>
    </row>
    <row r="29" spans="1:8" ht="14.25" customHeight="1">
      <c r="A29" s="181"/>
      <c r="B29" s="184" t="s">
        <v>475</v>
      </c>
      <c r="C29" s="184"/>
      <c r="D29" s="182" t="s">
        <v>484</v>
      </c>
      <c r="E29" s="183"/>
      <c r="F29" s="115">
        <f t="shared" si="0"/>
        <v>20</v>
      </c>
      <c r="G29" s="116">
        <v>20</v>
      </c>
      <c r="H29" s="114"/>
    </row>
    <row r="30" spans="1:8" ht="27.75" customHeight="1">
      <c r="A30" s="181"/>
      <c r="B30" s="184" t="s">
        <v>476</v>
      </c>
      <c r="C30" s="184"/>
      <c r="D30" s="182" t="s">
        <v>485</v>
      </c>
      <c r="E30" s="183"/>
      <c r="F30" s="115">
        <f t="shared" si="0"/>
        <v>10</v>
      </c>
      <c r="G30" s="116">
        <v>10</v>
      </c>
      <c r="H30" s="114"/>
    </row>
    <row r="31" spans="1:8" ht="14.25" customHeight="1">
      <c r="A31" s="181"/>
      <c r="B31" s="194" t="s">
        <v>418</v>
      </c>
      <c r="C31" s="195"/>
      <c r="D31" s="195"/>
      <c r="E31" s="196"/>
      <c r="F31" s="114">
        <f>SUM(F9:F30)</f>
        <v>3218.97</v>
      </c>
      <c r="G31" s="114">
        <f>SUM(G9:G30)</f>
        <v>3218.97</v>
      </c>
      <c r="H31" s="114"/>
    </row>
    <row r="32" spans="1:8" ht="14.25" customHeight="1">
      <c r="A32" s="185" t="s">
        <v>419</v>
      </c>
      <c r="B32" s="190" t="s">
        <v>252</v>
      </c>
      <c r="C32" s="190"/>
      <c r="D32" s="190"/>
      <c r="E32" s="190"/>
      <c r="F32" s="190"/>
      <c r="G32" s="190"/>
      <c r="H32" s="190"/>
    </row>
    <row r="33" spans="1:9" ht="35.25" customHeight="1">
      <c r="A33" s="186"/>
      <c r="B33" s="187" t="s">
        <v>486</v>
      </c>
      <c r="C33" s="187"/>
      <c r="D33" s="187"/>
      <c r="E33" s="187"/>
      <c r="F33" s="187"/>
      <c r="G33" s="187"/>
      <c r="H33" s="187"/>
    </row>
    <row r="34" spans="1:9" ht="14.25" customHeight="1">
      <c r="A34" s="181" t="s">
        <v>420</v>
      </c>
      <c r="B34" s="122" t="s">
        <v>421</v>
      </c>
      <c r="C34" s="181" t="s">
        <v>422</v>
      </c>
      <c r="D34" s="181"/>
      <c r="E34" s="181" t="s">
        <v>260</v>
      </c>
      <c r="F34" s="191"/>
      <c r="G34" s="181" t="s">
        <v>423</v>
      </c>
      <c r="H34" s="181"/>
    </row>
    <row r="35" spans="1:9" ht="46.5" customHeight="1">
      <c r="A35" s="181"/>
      <c r="B35" s="181" t="s">
        <v>424</v>
      </c>
      <c r="C35" s="181" t="s">
        <v>425</v>
      </c>
      <c r="D35" s="181"/>
      <c r="E35" s="180" t="s">
        <v>487</v>
      </c>
      <c r="F35" s="180"/>
      <c r="G35" s="180" t="s">
        <v>454</v>
      </c>
      <c r="H35" s="180"/>
    </row>
    <row r="36" spans="1:9" ht="14.25" customHeight="1">
      <c r="A36" s="181"/>
      <c r="B36" s="181"/>
      <c r="C36" s="181"/>
      <c r="D36" s="181"/>
      <c r="E36" s="180" t="s">
        <v>488</v>
      </c>
      <c r="F36" s="180"/>
      <c r="G36" s="179" t="s">
        <v>490</v>
      </c>
      <c r="H36" s="179"/>
    </row>
    <row r="37" spans="1:9" ht="14.25" customHeight="1">
      <c r="A37" s="181"/>
      <c r="B37" s="181"/>
      <c r="C37" s="181"/>
      <c r="D37" s="181"/>
      <c r="E37" s="180" t="s">
        <v>491</v>
      </c>
      <c r="F37" s="180"/>
      <c r="G37" s="179" t="s">
        <v>492</v>
      </c>
      <c r="H37" s="179"/>
      <c r="I37" s="117"/>
    </row>
    <row r="38" spans="1:9" ht="14.25" customHeight="1">
      <c r="A38" s="181"/>
      <c r="B38" s="181"/>
      <c r="C38" s="181"/>
      <c r="D38" s="181"/>
      <c r="E38" s="180" t="s">
        <v>497</v>
      </c>
      <c r="F38" s="180"/>
      <c r="G38" s="179" t="s">
        <v>489</v>
      </c>
      <c r="H38" s="179"/>
    </row>
    <row r="39" spans="1:9" ht="14.25" customHeight="1">
      <c r="A39" s="181"/>
      <c r="B39" s="181"/>
      <c r="C39" s="181"/>
      <c r="D39" s="181"/>
      <c r="E39" s="180" t="s">
        <v>498</v>
      </c>
      <c r="F39" s="180"/>
      <c r="G39" s="179" t="s">
        <v>502</v>
      </c>
      <c r="H39" s="179"/>
    </row>
    <row r="40" spans="1:9" ht="30" customHeight="1">
      <c r="A40" s="181"/>
      <c r="B40" s="181"/>
      <c r="C40" s="181"/>
      <c r="D40" s="181"/>
      <c r="E40" s="180" t="s">
        <v>503</v>
      </c>
      <c r="F40" s="180"/>
      <c r="G40" s="179" t="s">
        <v>504</v>
      </c>
      <c r="H40" s="179"/>
    </row>
    <row r="41" spans="1:9" ht="14.25" customHeight="1">
      <c r="A41" s="181"/>
      <c r="B41" s="181"/>
      <c r="C41" s="181"/>
      <c r="D41" s="181"/>
      <c r="E41" s="180" t="s">
        <v>505</v>
      </c>
      <c r="F41" s="180"/>
      <c r="G41" s="179" t="s">
        <v>506</v>
      </c>
      <c r="H41" s="179"/>
    </row>
    <row r="42" spans="1:9" ht="14.25" customHeight="1">
      <c r="A42" s="181"/>
      <c r="B42" s="181"/>
      <c r="C42" s="181"/>
      <c r="D42" s="181"/>
      <c r="E42" s="180" t="s">
        <v>507</v>
      </c>
      <c r="F42" s="180"/>
      <c r="G42" s="179" t="s">
        <v>509</v>
      </c>
      <c r="H42" s="179"/>
    </row>
    <row r="43" spans="1:9" ht="14.25" customHeight="1">
      <c r="A43" s="181"/>
      <c r="B43" s="181"/>
      <c r="C43" s="181"/>
      <c r="D43" s="181"/>
      <c r="E43" s="180" t="s">
        <v>508</v>
      </c>
      <c r="F43" s="180"/>
      <c r="G43" s="179" t="s">
        <v>499</v>
      </c>
      <c r="H43" s="179"/>
    </row>
    <row r="44" spans="1:9" ht="14.25" customHeight="1">
      <c r="A44" s="181"/>
      <c r="B44" s="181"/>
      <c r="C44" s="181"/>
      <c r="D44" s="181"/>
      <c r="E44" s="180" t="s">
        <v>510</v>
      </c>
      <c r="F44" s="180"/>
      <c r="G44" s="179" t="s">
        <v>511</v>
      </c>
      <c r="H44" s="179"/>
    </row>
    <row r="45" spans="1:9" ht="14.25" customHeight="1">
      <c r="A45" s="181"/>
      <c r="B45" s="181"/>
      <c r="C45" s="181"/>
      <c r="D45" s="181"/>
      <c r="E45" s="180" t="s">
        <v>512</v>
      </c>
      <c r="F45" s="180"/>
      <c r="G45" s="179" t="s">
        <v>500</v>
      </c>
      <c r="H45" s="179"/>
    </row>
    <row r="46" spans="1:9" ht="14.25" customHeight="1">
      <c r="A46" s="181"/>
      <c r="B46" s="181"/>
      <c r="C46" s="181"/>
      <c r="D46" s="181"/>
      <c r="E46" s="180" t="s">
        <v>513</v>
      </c>
      <c r="F46" s="180"/>
      <c r="G46" s="179" t="s">
        <v>514</v>
      </c>
      <c r="H46" s="179"/>
    </row>
    <row r="47" spans="1:9" ht="14.25" customHeight="1">
      <c r="A47" s="181"/>
      <c r="B47" s="181"/>
      <c r="C47" s="181"/>
      <c r="D47" s="181"/>
      <c r="E47" s="180" t="s">
        <v>515</v>
      </c>
      <c r="F47" s="180"/>
      <c r="G47" s="179" t="s">
        <v>501</v>
      </c>
      <c r="H47" s="179"/>
    </row>
    <row r="48" spans="1:9" ht="14.25" customHeight="1">
      <c r="A48" s="181"/>
      <c r="B48" s="181"/>
      <c r="C48" s="181"/>
      <c r="D48" s="181"/>
      <c r="E48" s="180" t="s">
        <v>516</v>
      </c>
      <c r="F48" s="180"/>
      <c r="G48" s="179" t="s">
        <v>518</v>
      </c>
      <c r="H48" s="179"/>
    </row>
    <row r="49" spans="1:8" ht="14.25" customHeight="1">
      <c r="A49" s="181"/>
      <c r="B49" s="181"/>
      <c r="C49" s="181"/>
      <c r="D49" s="181"/>
      <c r="E49" s="180" t="s">
        <v>519</v>
      </c>
      <c r="F49" s="180"/>
      <c r="G49" s="179" t="s">
        <v>520</v>
      </c>
      <c r="H49" s="179"/>
    </row>
    <row r="50" spans="1:8" ht="14.25" customHeight="1">
      <c r="A50" s="181"/>
      <c r="B50" s="181"/>
      <c r="C50" s="181"/>
      <c r="D50" s="181"/>
      <c r="E50" s="180" t="s">
        <v>521</v>
      </c>
      <c r="F50" s="180"/>
      <c r="G50" s="179" t="s">
        <v>522</v>
      </c>
      <c r="H50" s="179"/>
    </row>
    <row r="51" spans="1:8" ht="14.25" customHeight="1">
      <c r="A51" s="181"/>
      <c r="B51" s="181"/>
      <c r="C51" s="181"/>
      <c r="D51" s="181"/>
      <c r="E51" s="180" t="s">
        <v>523</v>
      </c>
      <c r="F51" s="180"/>
      <c r="G51" s="179" t="s">
        <v>524</v>
      </c>
      <c r="H51" s="179"/>
    </row>
    <row r="52" spans="1:8" ht="14.25" customHeight="1">
      <c r="A52" s="181"/>
      <c r="B52" s="181"/>
      <c r="C52" s="181"/>
      <c r="D52" s="181"/>
      <c r="E52" s="180" t="s">
        <v>525</v>
      </c>
      <c r="F52" s="180"/>
      <c r="G52" s="179" t="s">
        <v>526</v>
      </c>
      <c r="H52" s="179"/>
    </row>
    <row r="53" spans="1:8" ht="14.25" customHeight="1">
      <c r="A53" s="181"/>
      <c r="B53" s="181"/>
      <c r="C53" s="181"/>
      <c r="D53" s="181"/>
      <c r="E53" s="180" t="s">
        <v>527</v>
      </c>
      <c r="F53" s="180"/>
      <c r="G53" s="179" t="s">
        <v>528</v>
      </c>
      <c r="H53" s="179"/>
    </row>
    <row r="54" spans="1:8" ht="14.25" customHeight="1">
      <c r="A54" s="181"/>
      <c r="B54" s="181"/>
      <c r="C54" s="181"/>
      <c r="D54" s="181"/>
      <c r="E54" s="180" t="s">
        <v>529</v>
      </c>
      <c r="F54" s="180"/>
      <c r="G54" s="179" t="s">
        <v>404</v>
      </c>
      <c r="H54" s="179"/>
    </row>
    <row r="55" spans="1:8" ht="18" customHeight="1">
      <c r="A55" s="181"/>
      <c r="B55" s="181"/>
      <c r="C55" s="181"/>
      <c r="D55" s="181"/>
      <c r="E55" s="180" t="s">
        <v>496</v>
      </c>
      <c r="F55" s="180"/>
      <c r="G55" s="179" t="s">
        <v>530</v>
      </c>
      <c r="H55" s="179"/>
    </row>
    <row r="56" spans="1:8" ht="18" customHeight="1">
      <c r="A56" s="181"/>
      <c r="B56" s="181"/>
      <c r="C56" s="181"/>
      <c r="D56" s="181"/>
      <c r="E56" s="180" t="s">
        <v>531</v>
      </c>
      <c r="F56" s="180"/>
      <c r="G56" s="179" t="s">
        <v>532</v>
      </c>
      <c r="H56" s="179"/>
    </row>
    <row r="57" spans="1:8" ht="18" customHeight="1">
      <c r="A57" s="181"/>
      <c r="B57" s="181"/>
      <c r="C57" s="181"/>
      <c r="D57" s="181"/>
      <c r="E57" s="180" t="s">
        <v>533</v>
      </c>
      <c r="F57" s="180"/>
      <c r="G57" s="179" t="s">
        <v>534</v>
      </c>
      <c r="H57" s="179"/>
    </row>
    <row r="58" spans="1:8" ht="18" customHeight="1">
      <c r="A58" s="181"/>
      <c r="B58" s="181"/>
      <c r="C58" s="181"/>
      <c r="D58" s="181"/>
      <c r="E58" s="180" t="s">
        <v>535</v>
      </c>
      <c r="F58" s="180"/>
      <c r="G58" s="179" t="s">
        <v>536</v>
      </c>
      <c r="H58" s="179"/>
    </row>
    <row r="59" spans="1:8" ht="18" customHeight="1">
      <c r="A59" s="181"/>
      <c r="B59" s="181"/>
      <c r="C59" s="181"/>
      <c r="D59" s="181"/>
      <c r="E59" s="180" t="s">
        <v>495</v>
      </c>
      <c r="F59" s="180"/>
      <c r="G59" s="179" t="s">
        <v>537</v>
      </c>
      <c r="H59" s="179"/>
    </row>
    <row r="60" spans="1:8" ht="18" customHeight="1">
      <c r="A60" s="181"/>
      <c r="B60" s="181"/>
      <c r="C60" s="181"/>
      <c r="D60" s="181"/>
      <c r="E60" s="180" t="s">
        <v>538</v>
      </c>
      <c r="F60" s="180"/>
      <c r="G60" s="179" t="s">
        <v>539</v>
      </c>
      <c r="H60" s="179"/>
    </row>
    <row r="61" spans="1:8" ht="18" customHeight="1">
      <c r="A61" s="181"/>
      <c r="B61" s="181"/>
      <c r="C61" s="181"/>
      <c r="D61" s="181"/>
      <c r="E61" s="180" t="s">
        <v>540</v>
      </c>
      <c r="F61" s="180"/>
      <c r="G61" s="179" t="s">
        <v>499</v>
      </c>
      <c r="H61" s="179"/>
    </row>
    <row r="62" spans="1:8" ht="18" customHeight="1">
      <c r="A62" s="181"/>
      <c r="B62" s="181"/>
      <c r="C62" s="181"/>
      <c r="D62" s="181"/>
      <c r="E62" s="180" t="s">
        <v>405</v>
      </c>
      <c r="F62" s="180"/>
      <c r="G62" s="179" t="s">
        <v>541</v>
      </c>
      <c r="H62" s="179"/>
    </row>
    <row r="63" spans="1:8" ht="18" customHeight="1">
      <c r="A63" s="181"/>
      <c r="B63" s="181"/>
      <c r="C63" s="181" t="s">
        <v>426</v>
      </c>
      <c r="D63" s="181"/>
      <c r="E63" s="180" t="s">
        <v>543</v>
      </c>
      <c r="F63" s="180"/>
      <c r="G63" s="179" t="s">
        <v>542</v>
      </c>
      <c r="H63" s="179"/>
    </row>
    <row r="64" spans="1:8" ht="18" customHeight="1">
      <c r="A64" s="181"/>
      <c r="B64" s="181"/>
      <c r="C64" s="181"/>
      <c r="D64" s="181"/>
      <c r="E64" s="180" t="s">
        <v>544</v>
      </c>
      <c r="F64" s="180"/>
      <c r="G64" s="188">
        <v>1</v>
      </c>
      <c r="H64" s="188"/>
    </row>
    <row r="65" spans="1:8" ht="18" customHeight="1">
      <c r="A65" s="181"/>
      <c r="B65" s="181"/>
      <c r="C65" s="181"/>
      <c r="D65" s="181"/>
      <c r="E65" s="180" t="s">
        <v>545</v>
      </c>
      <c r="F65" s="180"/>
      <c r="G65" s="179" t="s">
        <v>546</v>
      </c>
      <c r="H65" s="179"/>
    </row>
    <row r="66" spans="1:8" ht="18" customHeight="1">
      <c r="A66" s="181"/>
      <c r="B66" s="181"/>
      <c r="C66" s="181"/>
      <c r="D66" s="181"/>
      <c r="E66" s="180" t="s">
        <v>403</v>
      </c>
      <c r="F66" s="180"/>
      <c r="G66" s="179" t="s">
        <v>547</v>
      </c>
      <c r="H66" s="179"/>
    </row>
    <row r="67" spans="1:8" ht="18" customHeight="1">
      <c r="A67" s="181"/>
      <c r="B67" s="181"/>
      <c r="C67" s="181"/>
      <c r="D67" s="181"/>
      <c r="E67" s="180" t="s">
        <v>548</v>
      </c>
      <c r="F67" s="180"/>
      <c r="G67" s="179" t="s">
        <v>517</v>
      </c>
      <c r="H67" s="179"/>
    </row>
    <row r="68" spans="1:8" ht="18" customHeight="1">
      <c r="A68" s="181"/>
      <c r="B68" s="181"/>
      <c r="C68" s="181"/>
      <c r="D68" s="181"/>
      <c r="E68" s="180" t="s">
        <v>549</v>
      </c>
      <c r="F68" s="180"/>
      <c r="G68" s="179" t="s">
        <v>517</v>
      </c>
      <c r="H68" s="179"/>
    </row>
    <row r="69" spans="1:8" ht="18" customHeight="1">
      <c r="A69" s="181"/>
      <c r="B69" s="181"/>
      <c r="C69" s="181"/>
      <c r="D69" s="181"/>
      <c r="E69" s="180" t="s">
        <v>599</v>
      </c>
      <c r="F69" s="180"/>
      <c r="G69" s="179" t="s">
        <v>600</v>
      </c>
      <c r="H69" s="179"/>
    </row>
    <row r="70" spans="1:8" ht="18" customHeight="1">
      <c r="A70" s="181"/>
      <c r="B70" s="181"/>
      <c r="C70" s="181"/>
      <c r="D70" s="181"/>
      <c r="E70" s="180" t="s">
        <v>550</v>
      </c>
      <c r="F70" s="180"/>
      <c r="G70" s="179" t="s">
        <v>551</v>
      </c>
      <c r="H70" s="179"/>
    </row>
    <row r="71" spans="1:8" ht="18" customHeight="1">
      <c r="A71" s="181"/>
      <c r="B71" s="181"/>
      <c r="C71" s="181"/>
      <c r="D71" s="181"/>
      <c r="E71" s="180" t="s">
        <v>552</v>
      </c>
      <c r="F71" s="180"/>
      <c r="G71" s="179" t="s">
        <v>553</v>
      </c>
      <c r="H71" s="179"/>
    </row>
    <row r="72" spans="1:8" ht="19.5" customHeight="1">
      <c r="A72" s="181"/>
      <c r="B72" s="181"/>
      <c r="C72" s="181" t="s">
        <v>427</v>
      </c>
      <c r="D72" s="181"/>
      <c r="E72" s="180" t="s">
        <v>554</v>
      </c>
      <c r="F72" s="180"/>
      <c r="G72" s="179" t="s">
        <v>555</v>
      </c>
      <c r="H72" s="179"/>
    </row>
    <row r="73" spans="1:8" ht="19.5" customHeight="1">
      <c r="A73" s="181"/>
      <c r="B73" s="181"/>
      <c r="C73" s="181"/>
      <c r="D73" s="181"/>
      <c r="E73" s="180" t="s">
        <v>556</v>
      </c>
      <c r="F73" s="180"/>
      <c r="G73" s="179" t="s">
        <v>555</v>
      </c>
      <c r="H73" s="179"/>
    </row>
    <row r="74" spans="1:8" ht="19.5" customHeight="1">
      <c r="A74" s="181"/>
      <c r="B74" s="181"/>
      <c r="C74" s="181"/>
      <c r="D74" s="181"/>
      <c r="E74" s="180" t="s">
        <v>557</v>
      </c>
      <c r="F74" s="180"/>
      <c r="G74" s="179" t="s">
        <v>396</v>
      </c>
      <c r="H74" s="179"/>
    </row>
    <row r="75" spans="1:8" ht="19.5" customHeight="1">
      <c r="A75" s="181"/>
      <c r="B75" s="181"/>
      <c r="C75" s="181"/>
      <c r="D75" s="181"/>
      <c r="E75" s="180" t="s">
        <v>558</v>
      </c>
      <c r="F75" s="180"/>
      <c r="G75" s="179" t="s">
        <v>555</v>
      </c>
      <c r="H75" s="179"/>
    </row>
    <row r="76" spans="1:8" ht="19.5" customHeight="1">
      <c r="A76" s="181"/>
      <c r="B76" s="181"/>
      <c r="C76" s="181"/>
      <c r="D76" s="181"/>
      <c r="E76" s="180" t="s">
        <v>559</v>
      </c>
      <c r="F76" s="180"/>
      <c r="G76" s="179" t="s">
        <v>555</v>
      </c>
      <c r="H76" s="179"/>
    </row>
    <row r="77" spans="1:8" ht="19.5" customHeight="1">
      <c r="A77" s="181"/>
      <c r="B77" s="181"/>
      <c r="C77" s="181"/>
      <c r="D77" s="181"/>
      <c r="E77" s="180" t="s">
        <v>560</v>
      </c>
      <c r="F77" s="180"/>
      <c r="G77" s="179" t="s">
        <v>555</v>
      </c>
      <c r="H77" s="179"/>
    </row>
    <row r="78" spans="1:8" ht="19.5" customHeight="1">
      <c r="A78" s="181"/>
      <c r="B78" s="181"/>
      <c r="C78" s="181"/>
      <c r="D78" s="181"/>
      <c r="E78" s="180" t="s">
        <v>561</v>
      </c>
      <c r="F78" s="180"/>
      <c r="G78" s="179" t="s">
        <v>555</v>
      </c>
      <c r="H78" s="179"/>
    </row>
    <row r="79" spans="1:8" ht="19.5" customHeight="1">
      <c r="A79" s="181"/>
      <c r="B79" s="181"/>
      <c r="C79" s="181"/>
      <c r="D79" s="181"/>
      <c r="E79" s="180" t="s">
        <v>562</v>
      </c>
      <c r="F79" s="180"/>
      <c r="G79" s="179" t="s">
        <v>555</v>
      </c>
      <c r="H79" s="179"/>
    </row>
    <row r="80" spans="1:8" ht="19.5" customHeight="1">
      <c r="A80" s="181"/>
      <c r="B80" s="181"/>
      <c r="C80" s="181"/>
      <c r="D80" s="181"/>
      <c r="E80" s="180" t="s">
        <v>465</v>
      </c>
      <c r="F80" s="180"/>
      <c r="G80" s="179" t="s">
        <v>555</v>
      </c>
      <c r="H80" s="179"/>
    </row>
    <row r="81" spans="1:8" ht="19.5" customHeight="1">
      <c r="A81" s="181"/>
      <c r="B81" s="181"/>
      <c r="C81" s="181"/>
      <c r="D81" s="181"/>
      <c r="E81" s="180" t="s">
        <v>563</v>
      </c>
      <c r="F81" s="180"/>
      <c r="G81" s="179" t="s">
        <v>555</v>
      </c>
      <c r="H81" s="179"/>
    </row>
    <row r="82" spans="1:8" ht="19.5" customHeight="1">
      <c r="A82" s="181"/>
      <c r="B82" s="181"/>
      <c r="C82" s="181"/>
      <c r="D82" s="181"/>
      <c r="E82" s="180" t="s">
        <v>564</v>
      </c>
      <c r="F82" s="180"/>
      <c r="G82" s="179" t="s">
        <v>555</v>
      </c>
      <c r="H82" s="179"/>
    </row>
    <row r="83" spans="1:8" ht="19.5" customHeight="1">
      <c r="A83" s="181"/>
      <c r="B83" s="181"/>
      <c r="C83" s="181"/>
      <c r="D83" s="181"/>
      <c r="E83" s="180" t="s">
        <v>565</v>
      </c>
      <c r="F83" s="180"/>
      <c r="G83" s="179" t="s">
        <v>555</v>
      </c>
      <c r="H83" s="179"/>
    </row>
    <row r="84" spans="1:8" ht="19.5" customHeight="1">
      <c r="A84" s="181"/>
      <c r="B84" s="181"/>
      <c r="C84" s="181"/>
      <c r="D84" s="181"/>
      <c r="E84" s="180" t="s">
        <v>566</v>
      </c>
      <c r="F84" s="180"/>
      <c r="G84" s="179" t="s">
        <v>555</v>
      </c>
      <c r="H84" s="179"/>
    </row>
    <row r="85" spans="1:8" ht="19.5" customHeight="1">
      <c r="A85" s="181"/>
      <c r="B85" s="181"/>
      <c r="C85" s="181"/>
      <c r="D85" s="181"/>
      <c r="E85" s="180" t="s">
        <v>567</v>
      </c>
      <c r="F85" s="180"/>
      <c r="G85" s="179" t="s">
        <v>555</v>
      </c>
      <c r="H85" s="179"/>
    </row>
    <row r="86" spans="1:8" ht="19.5" customHeight="1">
      <c r="A86" s="181"/>
      <c r="B86" s="181"/>
      <c r="C86" s="181"/>
      <c r="D86" s="181"/>
      <c r="E86" s="180" t="s">
        <v>568</v>
      </c>
      <c r="F86" s="180"/>
      <c r="G86" s="179" t="s">
        <v>555</v>
      </c>
      <c r="H86" s="179"/>
    </row>
    <row r="87" spans="1:8" ht="19.5" customHeight="1">
      <c r="A87" s="181"/>
      <c r="B87" s="181"/>
      <c r="C87" s="181"/>
      <c r="D87" s="181"/>
      <c r="E87" s="180" t="s">
        <v>569</v>
      </c>
      <c r="F87" s="180"/>
      <c r="G87" s="179" t="s">
        <v>555</v>
      </c>
      <c r="H87" s="179"/>
    </row>
    <row r="88" spans="1:8" ht="26.25" customHeight="1">
      <c r="A88" s="181"/>
      <c r="B88" s="181"/>
      <c r="C88" s="181" t="s">
        <v>428</v>
      </c>
      <c r="D88" s="181"/>
      <c r="E88" s="180" t="s">
        <v>570</v>
      </c>
      <c r="F88" s="180"/>
      <c r="G88" s="179" t="s">
        <v>571</v>
      </c>
      <c r="H88" s="179"/>
    </row>
    <row r="89" spans="1:8" ht="18.75" customHeight="1">
      <c r="A89" s="181"/>
      <c r="B89" s="181"/>
      <c r="C89" s="181"/>
      <c r="D89" s="181"/>
      <c r="E89" s="180" t="s">
        <v>453</v>
      </c>
      <c r="F89" s="180"/>
      <c r="G89" s="189" t="s">
        <v>572</v>
      </c>
      <c r="H89" s="179"/>
    </row>
    <row r="90" spans="1:8" ht="18.75" customHeight="1">
      <c r="A90" s="181"/>
      <c r="B90" s="181"/>
      <c r="C90" s="181"/>
      <c r="D90" s="181"/>
      <c r="E90" s="180" t="s">
        <v>573</v>
      </c>
      <c r="F90" s="180"/>
      <c r="G90" s="179" t="s">
        <v>574</v>
      </c>
      <c r="H90" s="179"/>
    </row>
    <row r="91" spans="1:8" ht="18.75" customHeight="1">
      <c r="A91" s="181"/>
      <c r="B91" s="181"/>
      <c r="C91" s="181"/>
      <c r="D91" s="181"/>
      <c r="E91" s="180" t="s">
        <v>575</v>
      </c>
      <c r="F91" s="180"/>
      <c r="G91" s="179" t="s">
        <v>576</v>
      </c>
      <c r="H91" s="179"/>
    </row>
    <row r="92" spans="1:8" ht="18.75" customHeight="1">
      <c r="A92" s="181"/>
      <c r="B92" s="181"/>
      <c r="C92" s="181"/>
      <c r="D92" s="181"/>
      <c r="E92" s="180" t="s">
        <v>577</v>
      </c>
      <c r="F92" s="180"/>
      <c r="G92" s="179" t="s">
        <v>578</v>
      </c>
      <c r="H92" s="179"/>
    </row>
    <row r="93" spans="1:8" ht="18.75" customHeight="1">
      <c r="A93" s="181"/>
      <c r="B93" s="181"/>
      <c r="C93" s="181"/>
      <c r="D93" s="181"/>
      <c r="E93" s="180" t="s">
        <v>579</v>
      </c>
      <c r="F93" s="180"/>
      <c r="G93" s="179" t="s">
        <v>580</v>
      </c>
      <c r="H93" s="179"/>
    </row>
    <row r="94" spans="1:8" ht="18.75" customHeight="1">
      <c r="A94" s="181"/>
      <c r="B94" s="181"/>
      <c r="C94" s="181"/>
      <c r="D94" s="181"/>
      <c r="E94" s="180" t="s">
        <v>378</v>
      </c>
      <c r="F94" s="180"/>
      <c r="G94" s="179" t="s">
        <v>574</v>
      </c>
      <c r="H94" s="179"/>
    </row>
    <row r="95" spans="1:8" ht="18.75" customHeight="1">
      <c r="A95" s="181"/>
      <c r="B95" s="181"/>
      <c r="C95" s="181"/>
      <c r="D95" s="181"/>
      <c r="E95" s="180" t="s">
        <v>379</v>
      </c>
      <c r="F95" s="180"/>
      <c r="G95" s="179" t="s">
        <v>581</v>
      </c>
      <c r="H95" s="179"/>
    </row>
    <row r="96" spans="1:8" ht="18.75" customHeight="1">
      <c r="A96" s="181"/>
      <c r="B96" s="181"/>
      <c r="C96" s="181"/>
      <c r="D96" s="181"/>
      <c r="E96" s="180" t="s">
        <v>561</v>
      </c>
      <c r="F96" s="180"/>
      <c r="G96" s="179" t="s">
        <v>582</v>
      </c>
      <c r="H96" s="179"/>
    </row>
    <row r="97" spans="1:8" ht="18.75" customHeight="1">
      <c r="A97" s="181"/>
      <c r="B97" s="181"/>
      <c r="C97" s="181"/>
      <c r="D97" s="181"/>
      <c r="E97" s="180" t="s">
        <v>583</v>
      </c>
      <c r="F97" s="180"/>
      <c r="G97" s="179" t="s">
        <v>402</v>
      </c>
      <c r="H97" s="179"/>
    </row>
    <row r="98" spans="1:8" ht="18.75" customHeight="1">
      <c r="A98" s="181"/>
      <c r="B98" s="181"/>
      <c r="C98" s="181"/>
      <c r="D98" s="181"/>
      <c r="E98" s="180" t="s">
        <v>584</v>
      </c>
      <c r="F98" s="180"/>
      <c r="G98" s="179" t="s">
        <v>574</v>
      </c>
      <c r="H98" s="179"/>
    </row>
    <row r="99" spans="1:8" ht="18.75" customHeight="1">
      <c r="A99" s="181"/>
      <c r="B99" s="181"/>
      <c r="C99" s="181"/>
      <c r="D99" s="181"/>
      <c r="E99" s="180" t="s">
        <v>565</v>
      </c>
      <c r="F99" s="180"/>
      <c r="G99" s="179" t="s">
        <v>585</v>
      </c>
      <c r="H99" s="179"/>
    </row>
    <row r="100" spans="1:8" ht="24" customHeight="1">
      <c r="A100" s="181"/>
      <c r="B100" s="181" t="s">
        <v>255</v>
      </c>
      <c r="C100" s="181" t="s">
        <v>429</v>
      </c>
      <c r="D100" s="181"/>
      <c r="E100" s="180" t="s">
        <v>398</v>
      </c>
      <c r="F100" s="180"/>
      <c r="G100" s="188">
        <v>1</v>
      </c>
      <c r="H100" s="188"/>
    </row>
    <row r="101" spans="1:8" ht="14.25" customHeight="1">
      <c r="A101" s="181"/>
      <c r="B101" s="181"/>
      <c r="C101" s="181"/>
      <c r="D101" s="181"/>
      <c r="E101" s="180"/>
      <c r="F101" s="180"/>
      <c r="G101" s="179"/>
      <c r="H101" s="179"/>
    </row>
    <row r="102" spans="1:8" ht="15.75" customHeight="1">
      <c r="A102" s="181"/>
      <c r="B102" s="181"/>
      <c r="C102" s="181" t="s">
        <v>430</v>
      </c>
      <c r="D102" s="181"/>
      <c r="E102" s="180" t="s">
        <v>587</v>
      </c>
      <c r="F102" s="180"/>
      <c r="G102" s="179" t="s">
        <v>586</v>
      </c>
      <c r="H102" s="179"/>
    </row>
    <row r="103" spans="1:8" ht="15.75" customHeight="1">
      <c r="A103" s="181"/>
      <c r="B103" s="181"/>
      <c r="C103" s="181"/>
      <c r="D103" s="181"/>
      <c r="E103" s="180" t="s">
        <v>589</v>
      </c>
      <c r="F103" s="180"/>
      <c r="G103" s="179" t="s">
        <v>586</v>
      </c>
      <c r="H103" s="179"/>
    </row>
    <row r="104" spans="1:8" ht="15.75" customHeight="1">
      <c r="A104" s="181"/>
      <c r="B104" s="181"/>
      <c r="C104" s="181"/>
      <c r="D104" s="181"/>
      <c r="E104" s="180" t="s">
        <v>588</v>
      </c>
      <c r="F104" s="180"/>
      <c r="G104" s="179" t="s">
        <v>590</v>
      </c>
      <c r="H104" s="179"/>
    </row>
    <row r="105" spans="1:8" ht="15.75" customHeight="1">
      <c r="A105" s="181"/>
      <c r="B105" s="181"/>
      <c r="C105" s="181"/>
      <c r="D105" s="181"/>
      <c r="E105" s="180" t="s">
        <v>591</v>
      </c>
      <c r="F105" s="180"/>
      <c r="G105" s="179" t="s">
        <v>586</v>
      </c>
      <c r="H105" s="179"/>
    </row>
    <row r="106" spans="1:8" ht="15.75" customHeight="1">
      <c r="A106" s="181"/>
      <c r="B106" s="181"/>
      <c r="C106" s="181"/>
      <c r="D106" s="181"/>
      <c r="E106" s="180" t="s">
        <v>592</v>
      </c>
      <c r="F106" s="180"/>
      <c r="G106" s="179" t="s">
        <v>401</v>
      </c>
      <c r="H106" s="179"/>
    </row>
    <row r="107" spans="1:8" ht="15.75" hidden="1" customHeight="1">
      <c r="A107" s="181"/>
      <c r="B107" s="181"/>
      <c r="C107" s="181"/>
      <c r="D107" s="181"/>
      <c r="E107" s="180"/>
      <c r="F107" s="180"/>
      <c r="G107" s="179"/>
      <c r="H107" s="179"/>
    </row>
    <row r="108" spans="1:8" ht="15.75" hidden="1" customHeight="1">
      <c r="A108" s="181"/>
      <c r="B108" s="181"/>
      <c r="C108" s="181"/>
      <c r="D108" s="181"/>
      <c r="E108" s="180"/>
      <c r="F108" s="180"/>
      <c r="G108" s="179"/>
      <c r="H108" s="179"/>
    </row>
    <row r="109" spans="1:8" ht="15.75" hidden="1" customHeight="1">
      <c r="A109" s="181"/>
      <c r="B109" s="181"/>
      <c r="C109" s="181"/>
      <c r="D109" s="181"/>
      <c r="E109" s="180"/>
      <c r="F109" s="180"/>
      <c r="G109" s="179"/>
      <c r="H109" s="179"/>
    </row>
    <row r="110" spans="1:8" ht="15.75" hidden="1" customHeight="1">
      <c r="A110" s="181"/>
      <c r="B110" s="181"/>
      <c r="C110" s="181"/>
      <c r="D110" s="181"/>
      <c r="E110" s="180"/>
      <c r="F110" s="180"/>
      <c r="G110" s="179"/>
      <c r="H110" s="179"/>
    </row>
    <row r="111" spans="1:8" ht="15.75" hidden="1" customHeight="1">
      <c r="A111" s="181"/>
      <c r="B111" s="181"/>
      <c r="C111" s="181"/>
      <c r="D111" s="181"/>
      <c r="E111" s="180"/>
      <c r="F111" s="180"/>
      <c r="G111" s="179"/>
      <c r="H111" s="179"/>
    </row>
    <row r="112" spans="1:8" ht="15.75" hidden="1" customHeight="1">
      <c r="A112" s="181"/>
      <c r="B112" s="181"/>
      <c r="C112" s="181"/>
      <c r="D112" s="181"/>
      <c r="E112" s="180"/>
      <c r="F112" s="180"/>
      <c r="G112" s="179"/>
      <c r="H112" s="179"/>
    </row>
    <row r="113" spans="1:8" ht="15.75" hidden="1" customHeight="1">
      <c r="A113" s="181"/>
      <c r="B113" s="181"/>
      <c r="C113" s="181"/>
      <c r="D113" s="181"/>
      <c r="E113" s="180"/>
      <c r="F113" s="180"/>
      <c r="G113" s="179"/>
      <c r="H113" s="179"/>
    </row>
    <row r="114" spans="1:8" ht="15.75" hidden="1" customHeight="1">
      <c r="A114" s="181"/>
      <c r="B114" s="181"/>
      <c r="C114" s="181"/>
      <c r="D114" s="181"/>
      <c r="E114" s="180"/>
      <c r="F114" s="180"/>
      <c r="G114" s="179"/>
      <c r="H114" s="179"/>
    </row>
    <row r="115" spans="1:8" ht="15.75" customHeight="1">
      <c r="A115" s="181"/>
      <c r="B115" s="181"/>
      <c r="C115" s="181" t="s">
        <v>431</v>
      </c>
      <c r="D115" s="181"/>
      <c r="E115" s="180" t="s">
        <v>595</v>
      </c>
      <c r="F115" s="180"/>
      <c r="G115" s="179" t="s">
        <v>598</v>
      </c>
      <c r="H115" s="179"/>
    </row>
    <row r="116" spans="1:8" ht="15.75" customHeight="1">
      <c r="A116" s="181"/>
      <c r="B116" s="181"/>
      <c r="C116" s="181"/>
      <c r="D116" s="181"/>
      <c r="E116" s="180" t="s">
        <v>596</v>
      </c>
      <c r="F116" s="180"/>
      <c r="G116" s="179" t="s">
        <v>598</v>
      </c>
      <c r="H116" s="179"/>
    </row>
    <row r="117" spans="1:8" ht="15.75" customHeight="1">
      <c r="A117" s="181"/>
      <c r="B117" s="181"/>
      <c r="C117" s="181"/>
      <c r="D117" s="181"/>
      <c r="E117" s="180" t="s">
        <v>597</v>
      </c>
      <c r="F117" s="180"/>
      <c r="G117" s="179" t="s">
        <v>598</v>
      </c>
      <c r="H117" s="179"/>
    </row>
    <row r="118" spans="1:8" ht="15.75" customHeight="1">
      <c r="A118" s="181"/>
      <c r="B118" s="181" t="s">
        <v>432</v>
      </c>
      <c r="C118" s="181" t="s">
        <v>433</v>
      </c>
      <c r="D118" s="181"/>
      <c r="E118" s="180" t="s">
        <v>594</v>
      </c>
      <c r="F118" s="180"/>
      <c r="G118" s="179" t="s">
        <v>434</v>
      </c>
      <c r="H118" s="179"/>
    </row>
    <row r="119" spans="1:8" ht="15.75" customHeight="1">
      <c r="A119" s="181"/>
      <c r="B119" s="181"/>
      <c r="C119" s="181" t="s">
        <v>435</v>
      </c>
      <c r="D119" s="181"/>
      <c r="E119" s="180" t="s">
        <v>438</v>
      </c>
      <c r="F119" s="180"/>
      <c r="G119" s="179" t="s">
        <v>434</v>
      </c>
      <c r="H119" s="179"/>
    </row>
    <row r="120" spans="1:8" ht="15.75" hidden="1" customHeight="1">
      <c r="A120" s="181"/>
      <c r="B120" s="181"/>
      <c r="C120" s="181" t="s">
        <v>436</v>
      </c>
      <c r="D120" s="181"/>
      <c r="E120" s="180"/>
      <c r="F120" s="180"/>
      <c r="G120" s="179"/>
      <c r="H120" s="179"/>
    </row>
    <row r="121" spans="1:8" ht="15.75" hidden="1" customHeight="1">
      <c r="A121" s="181"/>
      <c r="B121" s="181"/>
      <c r="C121" s="181" t="s">
        <v>437</v>
      </c>
      <c r="D121" s="181"/>
      <c r="E121" s="180"/>
      <c r="F121" s="180"/>
      <c r="G121" s="179"/>
      <c r="H121" s="179"/>
    </row>
    <row r="122" spans="1:8" ht="15.75" customHeight="1">
      <c r="A122" s="181"/>
      <c r="B122" s="181" t="s">
        <v>439</v>
      </c>
      <c r="C122" s="181" t="s">
        <v>440</v>
      </c>
      <c r="D122" s="181"/>
      <c r="E122" s="180" t="s">
        <v>593</v>
      </c>
      <c r="F122" s="180"/>
      <c r="G122" s="179" t="s">
        <v>441</v>
      </c>
      <c r="H122" s="179"/>
    </row>
    <row r="123" spans="1:8" ht="15.75" customHeight="1">
      <c r="A123" s="181"/>
      <c r="B123" s="181"/>
      <c r="C123" s="181"/>
      <c r="D123" s="181"/>
      <c r="E123" s="180" t="s">
        <v>399</v>
      </c>
      <c r="F123" s="180"/>
      <c r="G123" s="179" t="s">
        <v>441</v>
      </c>
      <c r="H123" s="179"/>
    </row>
    <row r="124" spans="1:8" ht="14.25" customHeight="1">
      <c r="A124" s="181"/>
      <c r="B124" s="181"/>
      <c r="C124" s="181"/>
      <c r="D124" s="181"/>
      <c r="E124" s="180"/>
      <c r="F124" s="180"/>
      <c r="G124" s="179"/>
      <c r="H124" s="179"/>
    </row>
  </sheetData>
  <mergeCells count="256">
    <mergeCell ref="B19:C19"/>
    <mergeCell ref="D26:E26"/>
    <mergeCell ref="B20:C20"/>
    <mergeCell ref="B28:C28"/>
    <mergeCell ref="B29:C29"/>
    <mergeCell ref="B30:C30"/>
    <mergeCell ref="E35:F35"/>
    <mergeCell ref="G35:H35"/>
    <mergeCell ref="E36:F36"/>
    <mergeCell ref="G36:H36"/>
    <mergeCell ref="E37:F37"/>
    <mergeCell ref="E42:F42"/>
    <mergeCell ref="E40:F40"/>
    <mergeCell ref="E41:F41"/>
    <mergeCell ref="A2:H4"/>
    <mergeCell ref="A5:H5"/>
    <mergeCell ref="A6:C6"/>
    <mergeCell ref="D6:H6"/>
    <mergeCell ref="A7:A31"/>
    <mergeCell ref="B7:C8"/>
    <mergeCell ref="D7:E8"/>
    <mergeCell ref="F7:H7"/>
    <mergeCell ref="B31:E31"/>
    <mergeCell ref="B10:C10"/>
    <mergeCell ref="B11:C11"/>
    <mergeCell ref="D27:E27"/>
    <mergeCell ref="D28:E28"/>
    <mergeCell ref="D29:E29"/>
    <mergeCell ref="B9:C9"/>
    <mergeCell ref="D9:E9"/>
    <mergeCell ref="D30:E30"/>
    <mergeCell ref="B27:C27"/>
    <mergeCell ref="B12:C12"/>
    <mergeCell ref="B13:C13"/>
    <mergeCell ref="E87:F87"/>
    <mergeCell ref="G43:H43"/>
    <mergeCell ref="G44:H44"/>
    <mergeCell ref="G37:H37"/>
    <mergeCell ref="E38:F38"/>
    <mergeCell ref="G38:H38"/>
    <mergeCell ref="E39:F39"/>
    <mergeCell ref="G39:H39"/>
    <mergeCell ref="E43:F43"/>
    <mergeCell ref="E44:F44"/>
    <mergeCell ref="E73:F73"/>
    <mergeCell ref="G73:H73"/>
    <mergeCell ref="E74:F74"/>
    <mergeCell ref="G74:H74"/>
    <mergeCell ref="E75:F75"/>
    <mergeCell ref="G75:H75"/>
    <mergeCell ref="E51:F51"/>
    <mergeCell ref="G40:H40"/>
    <mergeCell ref="G41:H41"/>
    <mergeCell ref="G42:H42"/>
    <mergeCell ref="E67:F67"/>
    <mergeCell ref="G67:H67"/>
    <mergeCell ref="E63:F63"/>
    <mergeCell ref="G63:H63"/>
    <mergeCell ref="E64:F64"/>
    <mergeCell ref="G64:H64"/>
    <mergeCell ref="E66:F66"/>
    <mergeCell ref="G66:H66"/>
    <mergeCell ref="E71:F71"/>
    <mergeCell ref="G71:H71"/>
    <mergeCell ref="B32:H32"/>
    <mergeCell ref="E34:F34"/>
    <mergeCell ref="G34:H34"/>
    <mergeCell ref="E47:F47"/>
    <mergeCell ref="E48:F48"/>
    <mergeCell ref="E49:F49"/>
    <mergeCell ref="E50:F50"/>
    <mergeCell ref="G45:H45"/>
    <mergeCell ref="G46:H46"/>
    <mergeCell ref="G47:H47"/>
    <mergeCell ref="G48:H48"/>
    <mergeCell ref="G49:H49"/>
    <mergeCell ref="G50:H50"/>
    <mergeCell ref="E62:F62"/>
    <mergeCell ref="G52:H52"/>
    <mergeCell ref="G53:H53"/>
    <mergeCell ref="G54:H54"/>
    <mergeCell ref="G55:H55"/>
    <mergeCell ref="G87:H87"/>
    <mergeCell ref="E88:F88"/>
    <mergeCell ref="G88:H88"/>
    <mergeCell ref="E97:F97"/>
    <mergeCell ref="G97:H97"/>
    <mergeCell ref="E98:F98"/>
    <mergeCell ref="G98:H98"/>
    <mergeCell ref="E100:F100"/>
    <mergeCell ref="G100:H100"/>
    <mergeCell ref="E94:F94"/>
    <mergeCell ref="G94:H94"/>
    <mergeCell ref="E95:F95"/>
    <mergeCell ref="G95:H95"/>
    <mergeCell ref="E96:F96"/>
    <mergeCell ref="G96:H96"/>
    <mergeCell ref="E99:F99"/>
    <mergeCell ref="G99:H99"/>
    <mergeCell ref="E89:F89"/>
    <mergeCell ref="G89:H89"/>
    <mergeCell ref="E90:F90"/>
    <mergeCell ref="G90:H90"/>
    <mergeCell ref="E91:F91"/>
    <mergeCell ref="G91:H91"/>
    <mergeCell ref="E92:F92"/>
    <mergeCell ref="E117:F117"/>
    <mergeCell ref="G117:H117"/>
    <mergeCell ref="G111:H111"/>
    <mergeCell ref="E112:F112"/>
    <mergeCell ref="G112:H112"/>
    <mergeCell ref="E113:F113"/>
    <mergeCell ref="G113:H113"/>
    <mergeCell ref="E122:F122"/>
    <mergeCell ref="G122:H122"/>
    <mergeCell ref="E114:F114"/>
    <mergeCell ref="G114:H114"/>
    <mergeCell ref="E115:F115"/>
    <mergeCell ref="G115:H115"/>
    <mergeCell ref="E116:F116"/>
    <mergeCell ref="G116:H116"/>
    <mergeCell ref="E111:F111"/>
    <mergeCell ref="G123:H123"/>
    <mergeCell ref="C122:D124"/>
    <mergeCell ref="E124:F124"/>
    <mergeCell ref="G124:H124"/>
    <mergeCell ref="C118:D118"/>
    <mergeCell ref="E118:F118"/>
    <mergeCell ref="G118:H118"/>
    <mergeCell ref="C119:D119"/>
    <mergeCell ref="E119:F119"/>
    <mergeCell ref="G119:H119"/>
    <mergeCell ref="C120:D120"/>
    <mergeCell ref="E120:F120"/>
    <mergeCell ref="G120:H120"/>
    <mergeCell ref="B14:C14"/>
    <mergeCell ref="B15:C15"/>
    <mergeCell ref="B16:C16"/>
    <mergeCell ref="A32:A33"/>
    <mergeCell ref="B33:H33"/>
    <mergeCell ref="A34:A124"/>
    <mergeCell ref="C34:D34"/>
    <mergeCell ref="B35:B99"/>
    <mergeCell ref="C35:D62"/>
    <mergeCell ref="C63:D71"/>
    <mergeCell ref="C72:D87"/>
    <mergeCell ref="C88:D99"/>
    <mergeCell ref="B100:B117"/>
    <mergeCell ref="C100:D101"/>
    <mergeCell ref="C115:D117"/>
    <mergeCell ref="B118:B121"/>
    <mergeCell ref="C121:D121"/>
    <mergeCell ref="B122:B124"/>
    <mergeCell ref="E121:F121"/>
    <mergeCell ref="G121:H121"/>
    <mergeCell ref="E123:F123"/>
    <mergeCell ref="G51:H51"/>
    <mergeCell ref="E45:F45"/>
    <mergeCell ref="E46:F46"/>
    <mergeCell ref="D10:E10"/>
    <mergeCell ref="D11:E11"/>
    <mergeCell ref="D12:E12"/>
    <mergeCell ref="D13:E13"/>
    <mergeCell ref="D14:E14"/>
    <mergeCell ref="B17:C17"/>
    <mergeCell ref="B21:C21"/>
    <mergeCell ref="B22:C22"/>
    <mergeCell ref="B26:C26"/>
    <mergeCell ref="B23:C23"/>
    <mergeCell ref="B24:C24"/>
    <mergeCell ref="B25:C25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B18:C18"/>
    <mergeCell ref="D25:E25"/>
    <mergeCell ref="G56:H56"/>
    <mergeCell ref="G57:H57"/>
    <mergeCell ref="G58:H58"/>
    <mergeCell ref="G59:H59"/>
    <mergeCell ref="G60:H60"/>
    <mergeCell ref="G61:H61"/>
    <mergeCell ref="G62:H62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5:F65"/>
    <mergeCell ref="G65:H65"/>
    <mergeCell ref="E68:F68"/>
    <mergeCell ref="G68:H68"/>
    <mergeCell ref="E69:F69"/>
    <mergeCell ref="G69:H69"/>
    <mergeCell ref="E70:F70"/>
    <mergeCell ref="G70:H70"/>
    <mergeCell ref="E76:F76"/>
    <mergeCell ref="G76:H76"/>
    <mergeCell ref="E72:F72"/>
    <mergeCell ref="G72:H72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G92:H92"/>
    <mergeCell ref="E93:F93"/>
    <mergeCell ref="G93:H93"/>
    <mergeCell ref="C102:D114"/>
    <mergeCell ref="E102:F102"/>
    <mergeCell ref="E103:F103"/>
    <mergeCell ref="E104:F104"/>
    <mergeCell ref="E110:F110"/>
    <mergeCell ref="G110:H110"/>
    <mergeCell ref="G102:H102"/>
    <mergeCell ref="G103:H103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01:F101"/>
    <mergeCell ref="G101:H101"/>
  </mergeCells>
  <phoneticPr fontId="2" type="noConversion"/>
  <printOptions horizontalCentered="1"/>
  <pageMargins left="0.55118110236220474" right="0.55118110236220474" top="0.59055118110236227" bottom="0.59055118110236227" header="0.51181102362204722" footer="0.51181102362204722"/>
  <pageSetup paperSize="9" scale="80" fitToHeight="0" orientation="portrait" useFirstPageNumber="1" r:id="rId1"/>
  <headerFooter scaleWithDoc="0" alignWithMargins="0">
    <oddFooter>第 &amp;P 页，共 &amp;N 页</oddFooter>
  </headerFooter>
  <rowBreaks count="1" manualBreakCount="1">
    <brk id="9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workbookViewId="0">
      <selection activeCell="H7" sqref="H7"/>
    </sheetView>
  </sheetViews>
  <sheetFormatPr defaultColWidth="9.1640625" defaultRowHeight="12.75" customHeight="1"/>
  <cols>
    <col min="1" max="1" width="4" style="10" customWidth="1"/>
    <col min="2" max="3" width="3.5" style="10" customWidth="1"/>
    <col min="4" max="4" width="7.5" style="10" customWidth="1"/>
    <col min="5" max="5" width="38" style="10" customWidth="1"/>
    <col min="6" max="6" width="11.83203125" style="31" customWidth="1"/>
    <col min="7" max="7" width="6.33203125" style="10" customWidth="1"/>
    <col min="8" max="8" width="10.83203125" style="31" customWidth="1"/>
    <col min="9" max="9" width="13.33203125" style="10" customWidth="1"/>
    <col min="10" max="10" width="8.83203125" style="10" customWidth="1"/>
    <col min="11" max="11" width="6.33203125" style="10" customWidth="1"/>
    <col min="12" max="12" width="8.33203125" style="10" customWidth="1"/>
    <col min="13" max="13" width="5.6640625" style="10" customWidth="1"/>
    <col min="14" max="14" width="5.1640625" style="10" customWidth="1"/>
    <col min="15" max="15" width="5" style="10" customWidth="1"/>
    <col min="16" max="16" width="10.6640625" style="10" customWidth="1"/>
    <col min="17" max="17" width="8.1640625" style="10" customWidth="1"/>
    <col min="18" max="18" width="8.5" style="10" customWidth="1"/>
    <col min="19" max="19" width="5.1640625" style="10" customWidth="1"/>
    <col min="20" max="20" width="10.6640625" style="10" customWidth="1"/>
    <col min="21" max="16384" width="9.1640625" style="10"/>
  </cols>
  <sheetData>
    <row r="1" spans="1:20" ht="20.100000000000001" customHeight="1">
      <c r="A1" s="6" t="s">
        <v>51</v>
      </c>
      <c r="B1" s="6"/>
      <c r="C1" s="6"/>
      <c r="D1" s="6"/>
      <c r="E1" s="6"/>
      <c r="F1" s="7"/>
      <c r="G1" s="6"/>
      <c r="H1" s="7"/>
      <c r="I1" s="6"/>
      <c r="J1" s="6"/>
      <c r="K1" s="6"/>
      <c r="L1" s="6"/>
      <c r="M1" s="6"/>
      <c r="N1" s="6"/>
      <c r="O1" s="6"/>
      <c r="P1" s="6"/>
      <c r="Q1" s="6"/>
      <c r="R1" s="6"/>
      <c r="S1" s="8"/>
      <c r="T1" s="9"/>
    </row>
    <row r="2" spans="1:20" ht="20.100000000000001" customHeight="1">
      <c r="A2" s="139" t="s">
        <v>52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1:20" ht="20.100000000000001" customHeight="1">
      <c r="A3" s="11" t="s">
        <v>263</v>
      </c>
      <c r="B3" s="11"/>
      <c r="C3" s="11"/>
      <c r="D3" s="11"/>
      <c r="E3" s="11"/>
      <c r="F3" s="7"/>
      <c r="G3" s="6"/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12"/>
      <c r="T3" s="62" t="s">
        <v>331</v>
      </c>
    </row>
    <row r="4" spans="1:20" ht="20.100000000000001" customHeight="1">
      <c r="A4" s="13" t="s">
        <v>5</v>
      </c>
      <c r="B4" s="13"/>
      <c r="C4" s="13"/>
      <c r="D4" s="14"/>
      <c r="E4" s="15"/>
      <c r="F4" s="137" t="s">
        <v>53</v>
      </c>
      <c r="G4" s="137" t="s">
        <v>54</v>
      </c>
      <c r="H4" s="137" t="s">
        <v>55</v>
      </c>
      <c r="I4" s="137" t="s">
        <v>56</v>
      </c>
      <c r="J4" s="137" t="s">
        <v>57</v>
      </c>
      <c r="K4" s="137" t="s">
        <v>58</v>
      </c>
      <c r="L4" s="137"/>
      <c r="M4" s="137" t="s">
        <v>59</v>
      </c>
      <c r="N4" s="16" t="s">
        <v>60</v>
      </c>
      <c r="O4" s="17"/>
      <c r="P4" s="17"/>
      <c r="Q4" s="17"/>
      <c r="R4" s="17"/>
      <c r="S4" s="137" t="s">
        <v>61</v>
      </c>
      <c r="T4" s="137" t="s">
        <v>62</v>
      </c>
    </row>
    <row r="5" spans="1:20" ht="20.100000000000001" customHeight="1">
      <c r="A5" s="18" t="s">
        <v>63</v>
      </c>
      <c r="B5" s="18"/>
      <c r="C5" s="19"/>
      <c r="D5" s="142" t="s">
        <v>64</v>
      </c>
      <c r="E5" s="142" t="s">
        <v>65</v>
      </c>
      <c r="F5" s="137"/>
      <c r="G5" s="137"/>
      <c r="H5" s="137"/>
      <c r="I5" s="137"/>
      <c r="J5" s="137"/>
      <c r="K5" s="140" t="s">
        <v>66</v>
      </c>
      <c r="L5" s="137" t="s">
        <v>67</v>
      </c>
      <c r="M5" s="137"/>
      <c r="N5" s="137" t="s">
        <v>68</v>
      </c>
      <c r="O5" s="137" t="s">
        <v>69</v>
      </c>
      <c r="P5" s="137" t="s">
        <v>70</v>
      </c>
      <c r="Q5" s="137" t="s">
        <v>71</v>
      </c>
      <c r="R5" s="137" t="s">
        <v>72</v>
      </c>
      <c r="S5" s="137"/>
      <c r="T5" s="137"/>
    </row>
    <row r="6" spans="1:20" ht="30.75" customHeight="1">
      <c r="A6" s="20" t="s">
        <v>73</v>
      </c>
      <c r="B6" s="20" t="s">
        <v>74</v>
      </c>
      <c r="C6" s="21" t="s">
        <v>75</v>
      </c>
      <c r="D6" s="143"/>
      <c r="E6" s="143"/>
      <c r="F6" s="138"/>
      <c r="G6" s="138"/>
      <c r="H6" s="138"/>
      <c r="I6" s="138"/>
      <c r="J6" s="138"/>
      <c r="K6" s="141"/>
      <c r="L6" s="138"/>
      <c r="M6" s="138"/>
      <c r="N6" s="138"/>
      <c r="O6" s="138"/>
      <c r="P6" s="138"/>
      <c r="Q6" s="138"/>
      <c r="R6" s="138"/>
      <c r="S6" s="138"/>
      <c r="T6" s="138"/>
    </row>
    <row r="7" spans="1:20" ht="15.75" customHeight="1">
      <c r="A7" s="21"/>
      <c r="B7" s="21"/>
      <c r="C7" s="21"/>
      <c r="D7" s="22"/>
      <c r="E7" s="22" t="s">
        <v>264</v>
      </c>
      <c r="F7" s="24">
        <f>SUM(F8:F29)</f>
        <v>3218.9685999999992</v>
      </c>
      <c r="G7" s="22">
        <v>0</v>
      </c>
      <c r="H7" s="24">
        <f>SUM(H8:H29)</f>
        <v>3218.9685999999992</v>
      </c>
      <c r="I7" s="22"/>
      <c r="J7" s="23"/>
      <c r="K7" s="25"/>
      <c r="L7" s="22"/>
      <c r="M7" s="23"/>
      <c r="N7" s="26"/>
      <c r="O7" s="22"/>
      <c r="P7" s="22"/>
      <c r="Q7" s="22"/>
      <c r="R7" s="23"/>
      <c r="S7" s="26"/>
      <c r="T7" s="23"/>
    </row>
    <row r="8" spans="1:20" ht="15.75" customHeight="1">
      <c r="A8" s="32" t="s">
        <v>265</v>
      </c>
      <c r="B8" s="32" t="s">
        <v>266</v>
      </c>
      <c r="C8" s="32" t="s">
        <v>266</v>
      </c>
      <c r="D8" s="32">
        <v>334001</v>
      </c>
      <c r="E8" s="32" t="s">
        <v>267</v>
      </c>
      <c r="F8" s="27">
        <f>354.0241+114.94+6.35+30+130</f>
        <v>635.31410000000005</v>
      </c>
      <c r="G8" s="28"/>
      <c r="H8" s="27">
        <f>354.0241+114.94+6.35+30+130</f>
        <v>635.31410000000005</v>
      </c>
      <c r="I8" s="28"/>
      <c r="J8" s="29"/>
      <c r="K8" s="30"/>
      <c r="L8" s="28"/>
      <c r="M8" s="29"/>
      <c r="N8" s="30"/>
      <c r="O8" s="28"/>
      <c r="P8" s="28"/>
      <c r="Q8" s="28"/>
      <c r="R8" s="29"/>
      <c r="S8" s="30"/>
      <c r="T8" s="29"/>
    </row>
    <row r="9" spans="1:20" ht="15.75" customHeight="1">
      <c r="A9" s="32" t="s">
        <v>265</v>
      </c>
      <c r="B9" s="32" t="s">
        <v>266</v>
      </c>
      <c r="C9" s="32" t="s">
        <v>268</v>
      </c>
      <c r="D9" s="32">
        <v>334001</v>
      </c>
      <c r="E9" s="32" t="s">
        <v>269</v>
      </c>
      <c r="F9" s="27">
        <f>1336.5149+226.32+0.25+18.5</f>
        <v>1581.5848999999998</v>
      </c>
      <c r="G9" s="28"/>
      <c r="H9" s="27">
        <f>1336.5149+226.32+0.25+18.5</f>
        <v>1581.5848999999998</v>
      </c>
      <c r="I9" s="28"/>
      <c r="J9" s="29"/>
      <c r="K9" s="30"/>
      <c r="L9" s="28"/>
      <c r="M9" s="29"/>
      <c r="N9" s="30"/>
      <c r="O9" s="28"/>
      <c r="P9" s="28"/>
      <c r="Q9" s="28"/>
      <c r="R9" s="29"/>
      <c r="S9" s="30"/>
      <c r="T9" s="29"/>
    </row>
    <row r="10" spans="1:20" ht="15.75" customHeight="1">
      <c r="A10" s="32" t="s">
        <v>270</v>
      </c>
      <c r="B10" s="32" t="s">
        <v>271</v>
      </c>
      <c r="C10" s="32" t="s">
        <v>266</v>
      </c>
      <c r="D10" s="32">
        <v>334001</v>
      </c>
      <c r="E10" s="32" t="s">
        <v>272</v>
      </c>
      <c r="F10" s="27">
        <v>24.344100000000001</v>
      </c>
      <c r="G10" s="28"/>
      <c r="H10" s="27">
        <v>24.344100000000001</v>
      </c>
      <c r="I10" s="28"/>
      <c r="J10" s="29"/>
      <c r="K10" s="30"/>
      <c r="L10" s="28"/>
      <c r="M10" s="29"/>
      <c r="N10" s="30"/>
      <c r="O10" s="28"/>
      <c r="P10" s="28"/>
      <c r="Q10" s="28"/>
      <c r="R10" s="29"/>
      <c r="S10" s="30"/>
      <c r="T10" s="29"/>
    </row>
    <row r="11" spans="1:20" ht="15.75" customHeight="1">
      <c r="A11" s="32" t="s">
        <v>270</v>
      </c>
      <c r="B11" s="32" t="s">
        <v>271</v>
      </c>
      <c r="C11" s="32" t="s">
        <v>266</v>
      </c>
      <c r="D11" s="32">
        <v>334001</v>
      </c>
      <c r="E11" s="32" t="s">
        <v>272</v>
      </c>
      <c r="F11" s="27">
        <v>6.6</v>
      </c>
      <c r="G11" s="28"/>
      <c r="H11" s="27">
        <v>6.6</v>
      </c>
      <c r="I11" s="28"/>
      <c r="J11" s="29"/>
      <c r="K11" s="30"/>
      <c r="L11" s="28"/>
      <c r="M11" s="29"/>
      <c r="N11" s="30"/>
      <c r="O11" s="28"/>
      <c r="P11" s="28"/>
      <c r="Q11" s="28"/>
      <c r="R11" s="29"/>
      <c r="S11" s="30"/>
      <c r="T11" s="29"/>
    </row>
    <row r="12" spans="1:20" ht="15.75" customHeight="1">
      <c r="A12" s="32" t="s">
        <v>270</v>
      </c>
      <c r="B12" s="32" t="s">
        <v>271</v>
      </c>
      <c r="C12" s="32" t="s">
        <v>273</v>
      </c>
      <c r="D12" s="32">
        <v>334001</v>
      </c>
      <c r="E12" s="32" t="s">
        <v>274</v>
      </c>
      <c r="F12" s="27">
        <v>83.561800000000005</v>
      </c>
      <c r="G12" s="28"/>
      <c r="H12" s="27">
        <v>83.561800000000005</v>
      </c>
      <c r="I12" s="28"/>
      <c r="J12" s="29"/>
      <c r="K12" s="30"/>
      <c r="L12" s="28"/>
      <c r="M12" s="29"/>
      <c r="N12" s="30"/>
      <c r="O12" s="28"/>
      <c r="P12" s="28"/>
      <c r="Q12" s="28"/>
      <c r="R12" s="29"/>
      <c r="S12" s="30"/>
      <c r="T12" s="29"/>
    </row>
    <row r="13" spans="1:20" ht="15.75" customHeight="1">
      <c r="A13" s="32" t="s">
        <v>270</v>
      </c>
      <c r="B13" s="32" t="s">
        <v>271</v>
      </c>
      <c r="C13" s="32" t="s">
        <v>273</v>
      </c>
      <c r="D13" s="32">
        <v>334001</v>
      </c>
      <c r="E13" s="32" t="s">
        <v>274</v>
      </c>
      <c r="F13" s="27">
        <v>41.16</v>
      </c>
      <c r="G13" s="28"/>
      <c r="H13" s="27">
        <v>41.16</v>
      </c>
      <c r="I13" s="28"/>
      <c r="J13" s="29"/>
      <c r="K13" s="30"/>
      <c r="L13" s="28"/>
      <c r="M13" s="29"/>
      <c r="N13" s="30"/>
      <c r="O13" s="28"/>
      <c r="P13" s="28"/>
      <c r="Q13" s="28"/>
      <c r="R13" s="29"/>
      <c r="S13" s="30"/>
      <c r="T13" s="29"/>
    </row>
    <row r="14" spans="1:20" ht="15.75" customHeight="1">
      <c r="A14" s="32" t="s">
        <v>275</v>
      </c>
      <c r="B14" s="32" t="s">
        <v>276</v>
      </c>
      <c r="C14" s="32" t="s">
        <v>276</v>
      </c>
      <c r="D14" s="32">
        <v>334001</v>
      </c>
      <c r="E14" s="32" t="s">
        <v>277</v>
      </c>
      <c r="F14" s="27">
        <v>246.6455</v>
      </c>
      <c r="G14" s="28"/>
      <c r="H14" s="27">
        <v>246.6455</v>
      </c>
      <c r="I14" s="28"/>
      <c r="J14" s="29"/>
      <c r="K14" s="30"/>
      <c r="L14" s="28"/>
      <c r="M14" s="29"/>
      <c r="N14" s="30"/>
      <c r="O14" s="28"/>
      <c r="P14" s="28"/>
      <c r="Q14" s="28"/>
      <c r="R14" s="29"/>
      <c r="S14" s="30"/>
      <c r="T14" s="29"/>
    </row>
    <row r="15" spans="1:20" ht="15.75" customHeight="1">
      <c r="A15" s="32" t="s">
        <v>275</v>
      </c>
      <c r="B15" s="32" t="s">
        <v>276</v>
      </c>
      <c r="C15" s="32" t="s">
        <v>278</v>
      </c>
      <c r="D15" s="32">
        <v>334001</v>
      </c>
      <c r="E15" s="32" t="s">
        <v>279</v>
      </c>
      <c r="F15" s="27">
        <v>24.7758</v>
      </c>
      <c r="G15" s="28"/>
      <c r="H15" s="27">
        <v>24.7758</v>
      </c>
      <c r="I15" s="28"/>
      <c r="J15" s="29"/>
      <c r="K15" s="30"/>
      <c r="L15" s="28"/>
      <c r="M15" s="29"/>
      <c r="N15" s="30"/>
      <c r="O15" s="28"/>
      <c r="P15" s="28"/>
      <c r="Q15" s="28"/>
      <c r="R15" s="29"/>
      <c r="S15" s="30"/>
      <c r="T15" s="29"/>
    </row>
    <row r="16" spans="1:20" ht="15.75" customHeight="1">
      <c r="A16" s="32" t="s">
        <v>280</v>
      </c>
      <c r="B16" s="32" t="s">
        <v>273</v>
      </c>
      <c r="C16" s="32" t="s">
        <v>266</v>
      </c>
      <c r="D16" s="32">
        <v>334001</v>
      </c>
      <c r="E16" s="32" t="s">
        <v>152</v>
      </c>
      <c r="F16" s="27">
        <v>184.98240000000001</v>
      </c>
      <c r="G16" s="28"/>
      <c r="H16" s="27">
        <v>184.98240000000001</v>
      </c>
      <c r="I16" s="28"/>
      <c r="J16" s="29"/>
      <c r="K16" s="30"/>
      <c r="L16" s="28"/>
      <c r="M16" s="29"/>
      <c r="N16" s="30"/>
      <c r="O16" s="28"/>
      <c r="P16" s="28"/>
      <c r="Q16" s="28"/>
      <c r="R16" s="29"/>
      <c r="S16" s="30"/>
      <c r="T16" s="29"/>
    </row>
    <row r="17" spans="1:20" ht="15.75" customHeight="1">
      <c r="A17" s="32">
        <v>220</v>
      </c>
      <c r="B17" s="32" t="s">
        <v>266</v>
      </c>
      <c r="C17" s="32" t="s">
        <v>273</v>
      </c>
      <c r="D17" s="32">
        <v>334001</v>
      </c>
      <c r="E17" s="32" t="s">
        <v>281</v>
      </c>
      <c r="F17" s="27">
        <v>17</v>
      </c>
      <c r="G17" s="28"/>
      <c r="H17" s="27">
        <v>17</v>
      </c>
      <c r="I17" s="28"/>
      <c r="J17" s="29"/>
      <c r="K17" s="30"/>
      <c r="L17" s="28"/>
      <c r="M17" s="29"/>
      <c r="N17" s="30"/>
      <c r="O17" s="28"/>
      <c r="P17" s="28"/>
      <c r="Q17" s="28"/>
      <c r="R17" s="29"/>
      <c r="S17" s="30"/>
      <c r="T17" s="29"/>
    </row>
    <row r="18" spans="1:20" ht="15.75" customHeight="1">
      <c r="A18" s="32" t="s">
        <v>282</v>
      </c>
      <c r="B18" s="32" t="s">
        <v>283</v>
      </c>
      <c r="C18" s="32" t="s">
        <v>284</v>
      </c>
      <c r="D18" s="32">
        <v>334001</v>
      </c>
      <c r="E18" s="32" t="s">
        <v>285</v>
      </c>
      <c r="F18" s="27">
        <v>10</v>
      </c>
      <c r="G18" s="28"/>
      <c r="H18" s="27">
        <v>10</v>
      </c>
      <c r="I18" s="28"/>
      <c r="J18" s="29"/>
      <c r="K18" s="30"/>
      <c r="L18" s="28"/>
      <c r="M18" s="29"/>
      <c r="N18" s="30"/>
      <c r="O18" s="28"/>
      <c r="P18" s="28"/>
      <c r="Q18" s="28"/>
      <c r="R18" s="29"/>
      <c r="S18" s="30"/>
      <c r="T18" s="29"/>
    </row>
    <row r="19" spans="1:20" ht="15.75" customHeight="1">
      <c r="A19" s="32" t="s">
        <v>282</v>
      </c>
      <c r="B19" s="32" t="s">
        <v>283</v>
      </c>
      <c r="C19" s="32" t="s">
        <v>286</v>
      </c>
      <c r="D19" s="32">
        <v>334001</v>
      </c>
      <c r="E19" s="32" t="s">
        <v>287</v>
      </c>
      <c r="F19" s="27">
        <v>42</v>
      </c>
      <c r="G19" s="28"/>
      <c r="H19" s="27">
        <v>42</v>
      </c>
      <c r="I19" s="28"/>
      <c r="J19" s="29"/>
      <c r="K19" s="30"/>
      <c r="L19" s="28"/>
      <c r="M19" s="29"/>
      <c r="N19" s="30"/>
      <c r="O19" s="28"/>
      <c r="P19" s="28"/>
      <c r="Q19" s="28"/>
      <c r="R19" s="29"/>
      <c r="S19" s="30"/>
      <c r="T19" s="29"/>
    </row>
    <row r="20" spans="1:20" ht="15.75" customHeight="1">
      <c r="A20" s="32" t="s">
        <v>282</v>
      </c>
      <c r="B20" s="32" t="s">
        <v>283</v>
      </c>
      <c r="C20" s="32" t="s">
        <v>288</v>
      </c>
      <c r="D20" s="32">
        <v>334001</v>
      </c>
      <c r="E20" s="32" t="s">
        <v>289</v>
      </c>
      <c r="F20" s="27">
        <v>60</v>
      </c>
      <c r="G20" s="28"/>
      <c r="H20" s="27">
        <v>60</v>
      </c>
      <c r="I20" s="28"/>
      <c r="J20" s="29"/>
      <c r="K20" s="30"/>
      <c r="L20" s="28"/>
      <c r="M20" s="29"/>
      <c r="N20" s="30"/>
      <c r="O20" s="28"/>
      <c r="P20" s="28"/>
      <c r="Q20" s="28"/>
      <c r="R20" s="29"/>
      <c r="S20" s="30"/>
      <c r="T20" s="29"/>
    </row>
    <row r="21" spans="1:20" ht="15.75" customHeight="1">
      <c r="A21" s="32" t="s">
        <v>282</v>
      </c>
      <c r="B21" s="32" t="s">
        <v>283</v>
      </c>
      <c r="C21" s="32" t="s">
        <v>290</v>
      </c>
      <c r="D21" s="32">
        <v>334001</v>
      </c>
      <c r="E21" s="32" t="s">
        <v>291</v>
      </c>
      <c r="F21" s="27">
        <v>15</v>
      </c>
      <c r="G21" s="28"/>
      <c r="H21" s="27">
        <v>15</v>
      </c>
      <c r="I21" s="28"/>
      <c r="J21" s="29"/>
      <c r="K21" s="30"/>
      <c r="L21" s="28"/>
      <c r="M21" s="29"/>
      <c r="N21" s="30"/>
      <c r="O21" s="28"/>
      <c r="P21" s="28"/>
      <c r="Q21" s="28"/>
      <c r="R21" s="29"/>
      <c r="S21" s="30"/>
      <c r="T21" s="29"/>
    </row>
    <row r="22" spans="1:20" ht="15.75" customHeight="1">
      <c r="A22" s="32" t="s">
        <v>282</v>
      </c>
      <c r="B22" s="32" t="s">
        <v>283</v>
      </c>
      <c r="C22" s="32" t="s">
        <v>292</v>
      </c>
      <c r="D22" s="32">
        <v>334001</v>
      </c>
      <c r="E22" s="32" t="s">
        <v>293</v>
      </c>
      <c r="F22" s="27">
        <v>35</v>
      </c>
      <c r="G22" s="28"/>
      <c r="H22" s="27">
        <v>35</v>
      </c>
      <c r="I22" s="28"/>
      <c r="J22" s="29"/>
      <c r="K22" s="30"/>
      <c r="L22" s="28"/>
      <c r="M22" s="29"/>
      <c r="N22" s="30"/>
      <c r="O22" s="28"/>
      <c r="P22" s="28"/>
      <c r="Q22" s="28"/>
      <c r="R22" s="29"/>
      <c r="S22" s="30"/>
      <c r="T22" s="29"/>
    </row>
    <row r="23" spans="1:20" ht="15.75" customHeight="1">
      <c r="A23" s="32" t="s">
        <v>294</v>
      </c>
      <c r="B23" s="32" t="s">
        <v>286</v>
      </c>
      <c r="C23" s="32" t="s">
        <v>295</v>
      </c>
      <c r="D23" s="32">
        <v>334001</v>
      </c>
      <c r="E23" s="32" t="s">
        <v>296</v>
      </c>
      <c r="F23" s="27">
        <v>10</v>
      </c>
      <c r="G23" s="28"/>
      <c r="H23" s="27">
        <v>10</v>
      </c>
      <c r="I23" s="28"/>
      <c r="J23" s="29"/>
      <c r="K23" s="30"/>
      <c r="L23" s="28"/>
      <c r="M23" s="29"/>
      <c r="N23" s="30"/>
      <c r="O23" s="28"/>
      <c r="P23" s="28"/>
      <c r="Q23" s="28"/>
      <c r="R23" s="29"/>
      <c r="S23" s="30"/>
      <c r="T23" s="29"/>
    </row>
    <row r="24" spans="1:20" ht="15.75" customHeight="1">
      <c r="A24" s="32">
        <v>213</v>
      </c>
      <c r="B24" s="32" t="s">
        <v>273</v>
      </c>
      <c r="C24" s="32" t="s">
        <v>266</v>
      </c>
      <c r="D24" s="32">
        <v>334001</v>
      </c>
      <c r="E24" s="32" t="s">
        <v>299</v>
      </c>
      <c r="F24" s="27">
        <v>60</v>
      </c>
      <c r="G24" s="28"/>
      <c r="H24" s="27">
        <v>60</v>
      </c>
      <c r="I24" s="28"/>
      <c r="J24" s="29"/>
      <c r="K24" s="30"/>
      <c r="L24" s="28"/>
      <c r="M24" s="29"/>
      <c r="N24" s="30"/>
      <c r="O24" s="28"/>
      <c r="P24" s="28"/>
      <c r="Q24" s="28"/>
      <c r="R24" s="29"/>
      <c r="S24" s="30"/>
      <c r="T24" s="29"/>
    </row>
    <row r="25" spans="1:20" ht="15.75" customHeight="1">
      <c r="A25" s="32">
        <v>213</v>
      </c>
      <c r="B25" s="32" t="s">
        <v>273</v>
      </c>
      <c r="C25" s="32" t="s">
        <v>276</v>
      </c>
      <c r="D25" s="32">
        <v>334001</v>
      </c>
      <c r="E25" s="32" t="s">
        <v>300</v>
      </c>
      <c r="F25" s="27">
        <v>65</v>
      </c>
      <c r="G25" s="28"/>
      <c r="H25" s="27">
        <v>65</v>
      </c>
      <c r="I25" s="28"/>
      <c r="J25" s="29"/>
      <c r="K25" s="30"/>
      <c r="L25" s="28"/>
      <c r="M25" s="29"/>
      <c r="N25" s="30"/>
      <c r="O25" s="28"/>
      <c r="P25" s="28"/>
      <c r="Q25" s="28"/>
      <c r="R25" s="29"/>
      <c r="S25" s="30"/>
      <c r="T25" s="29"/>
    </row>
    <row r="26" spans="1:20" ht="15.75" customHeight="1">
      <c r="A26" s="32">
        <v>213</v>
      </c>
      <c r="B26" s="32" t="s">
        <v>273</v>
      </c>
      <c r="C26" s="32" t="s">
        <v>297</v>
      </c>
      <c r="D26" s="32">
        <v>334001</v>
      </c>
      <c r="E26" s="32" t="s">
        <v>301</v>
      </c>
      <c r="F26" s="27">
        <v>33</v>
      </c>
      <c r="G26" s="28"/>
      <c r="H26" s="27">
        <v>33</v>
      </c>
      <c r="I26" s="28"/>
      <c r="J26" s="29"/>
      <c r="K26" s="30"/>
      <c r="L26" s="28"/>
      <c r="M26" s="29"/>
      <c r="N26" s="30"/>
      <c r="O26" s="28"/>
      <c r="P26" s="28"/>
      <c r="Q26" s="28"/>
      <c r="R26" s="29"/>
      <c r="S26" s="30"/>
      <c r="T26" s="29"/>
    </row>
    <row r="27" spans="1:20" ht="15.75" customHeight="1">
      <c r="A27" s="32">
        <v>213</v>
      </c>
      <c r="B27" s="32" t="s">
        <v>273</v>
      </c>
      <c r="C27" s="32" t="s">
        <v>271</v>
      </c>
      <c r="D27" s="32">
        <v>334001</v>
      </c>
      <c r="E27" s="32" t="s">
        <v>302</v>
      </c>
      <c r="F27" s="27">
        <v>8</v>
      </c>
      <c r="G27" s="28"/>
      <c r="H27" s="27">
        <v>8</v>
      </c>
      <c r="I27" s="28"/>
      <c r="J27" s="29"/>
      <c r="K27" s="30"/>
      <c r="L27" s="28"/>
      <c r="M27" s="29"/>
      <c r="N27" s="30"/>
      <c r="O27" s="28"/>
      <c r="P27" s="28"/>
      <c r="Q27" s="28"/>
      <c r="R27" s="29"/>
      <c r="S27" s="30"/>
      <c r="T27" s="29"/>
    </row>
    <row r="28" spans="1:20" ht="15.75" customHeight="1">
      <c r="A28" s="32">
        <v>213</v>
      </c>
      <c r="B28" s="32" t="s">
        <v>273</v>
      </c>
      <c r="C28" s="32" t="s">
        <v>298</v>
      </c>
      <c r="D28" s="32">
        <v>334001</v>
      </c>
      <c r="E28" s="32" t="s">
        <v>303</v>
      </c>
      <c r="F28" s="27">
        <v>20</v>
      </c>
      <c r="G28" s="28"/>
      <c r="H28" s="27">
        <v>20</v>
      </c>
      <c r="I28" s="28"/>
      <c r="J28" s="29"/>
      <c r="K28" s="30"/>
      <c r="L28" s="28"/>
      <c r="M28" s="29"/>
      <c r="N28" s="30"/>
      <c r="O28" s="28"/>
      <c r="P28" s="28"/>
      <c r="Q28" s="28"/>
      <c r="R28" s="29"/>
      <c r="S28" s="30"/>
      <c r="T28" s="29"/>
    </row>
    <row r="29" spans="1:20" ht="15.75" customHeight="1">
      <c r="A29" s="32">
        <v>224</v>
      </c>
      <c r="B29" s="32" t="s">
        <v>304</v>
      </c>
      <c r="C29" s="32" t="s">
        <v>305</v>
      </c>
      <c r="D29" s="32">
        <v>334001</v>
      </c>
      <c r="E29" s="32" t="s">
        <v>306</v>
      </c>
      <c r="F29" s="27">
        <v>15</v>
      </c>
      <c r="G29" s="28"/>
      <c r="H29" s="27">
        <v>15</v>
      </c>
      <c r="I29" s="28"/>
      <c r="J29" s="29"/>
      <c r="K29" s="30"/>
      <c r="L29" s="28"/>
      <c r="M29" s="29"/>
      <c r="N29" s="30"/>
      <c r="O29" s="28"/>
      <c r="P29" s="28"/>
      <c r="Q29" s="28"/>
      <c r="R29" s="29"/>
      <c r="S29" s="30"/>
      <c r="T29" s="29"/>
    </row>
  </sheetData>
  <mergeCells count="19">
    <mergeCell ref="T4:T6"/>
    <mergeCell ref="L5:L6"/>
    <mergeCell ref="M4:M6"/>
    <mergeCell ref="N5:N6"/>
    <mergeCell ref="O5:O6"/>
    <mergeCell ref="P5:P6"/>
    <mergeCell ref="Q5:Q6"/>
    <mergeCell ref="A2:T2"/>
    <mergeCell ref="K4:L4"/>
    <mergeCell ref="I4:I6"/>
    <mergeCell ref="J4:J6"/>
    <mergeCell ref="K5:K6"/>
    <mergeCell ref="D5:D6"/>
    <mergeCell ref="E5:E6"/>
    <mergeCell ref="F4:F6"/>
    <mergeCell ref="G4:G6"/>
    <mergeCell ref="H4:H6"/>
    <mergeCell ref="R5:R6"/>
    <mergeCell ref="S4:S6"/>
  </mergeCells>
  <phoneticPr fontId="2" type="noConversion"/>
  <pageMargins left="0.75" right="0.75" top="1" bottom="1" header="0.5" footer="0.5"/>
  <pageSetup paperSize="9" scale="88" fitToHeight="0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sqref="A1:J1"/>
    </sheetView>
  </sheetViews>
  <sheetFormatPr defaultColWidth="15" defaultRowHeight="11.25"/>
  <cols>
    <col min="1" max="3" width="4.6640625" customWidth="1"/>
    <col min="4" max="4" width="8.33203125" customWidth="1"/>
    <col min="5" max="5" width="34.1640625" customWidth="1"/>
    <col min="6" max="8" width="11.1640625" customWidth="1"/>
    <col min="9" max="10" width="8" customWidth="1"/>
  </cols>
  <sheetData>
    <row r="1" spans="1:12" ht="14.45" customHeight="1">
      <c r="A1" s="129" t="s">
        <v>76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2" ht="24" customHeight="1">
      <c r="A2" s="131" t="s">
        <v>77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2" ht="14.45" customHeight="1">
      <c r="A3" s="135" t="s">
        <v>759</v>
      </c>
      <c r="B3" s="136"/>
      <c r="C3" s="136"/>
      <c r="D3" s="136"/>
      <c r="E3" s="136"/>
      <c r="F3" s="136"/>
      <c r="G3" s="136"/>
      <c r="H3" s="136"/>
      <c r="I3" s="136"/>
      <c r="J3" s="62" t="s">
        <v>331</v>
      </c>
    </row>
    <row r="4" spans="1:12" ht="14.45" customHeight="1">
      <c r="A4" s="133" t="s">
        <v>5</v>
      </c>
      <c r="B4" s="133"/>
      <c r="C4" s="133"/>
      <c r="D4" s="133"/>
      <c r="E4" s="133"/>
      <c r="F4" s="133" t="s">
        <v>53</v>
      </c>
      <c r="G4" s="133" t="s">
        <v>78</v>
      </c>
      <c r="H4" s="133" t="s">
        <v>79</v>
      </c>
      <c r="I4" s="133" t="s">
        <v>80</v>
      </c>
      <c r="J4" s="133" t="s">
        <v>81</v>
      </c>
    </row>
    <row r="5" spans="1:12" ht="14.45" customHeight="1">
      <c r="A5" s="133" t="s">
        <v>63</v>
      </c>
      <c r="B5" s="133"/>
      <c r="C5" s="133"/>
      <c r="D5" s="133" t="s">
        <v>64</v>
      </c>
      <c r="E5" s="133" t="s">
        <v>65</v>
      </c>
      <c r="F5" s="133"/>
      <c r="G5" s="133"/>
      <c r="H5" s="133"/>
      <c r="I5" s="133"/>
      <c r="J5" s="133"/>
    </row>
    <row r="6" spans="1:12" ht="14.45" customHeight="1">
      <c r="A6" s="1" t="s">
        <v>73</v>
      </c>
      <c r="B6" s="1" t="s">
        <v>74</v>
      </c>
      <c r="C6" s="1" t="s">
        <v>75</v>
      </c>
      <c r="D6" s="133"/>
      <c r="E6" s="133"/>
      <c r="F6" s="133"/>
      <c r="G6" s="133"/>
      <c r="H6" s="133"/>
      <c r="I6" s="133"/>
      <c r="J6" s="133"/>
    </row>
    <row r="7" spans="1:12" ht="19.5" customHeight="1">
      <c r="A7" s="33" t="s">
        <v>264</v>
      </c>
      <c r="B7" s="33"/>
      <c r="C7" s="33"/>
      <c r="D7" s="33"/>
      <c r="E7" s="33"/>
      <c r="F7" s="79">
        <f>SUM(F8:F29)</f>
        <v>3218.9685999999992</v>
      </c>
      <c r="G7" s="79">
        <f>SUM(G8:G29)+0.01</f>
        <v>2650.4695999999994</v>
      </c>
      <c r="H7" s="36">
        <f>SUM(H8:H29)</f>
        <v>568.5</v>
      </c>
      <c r="I7" s="1"/>
      <c r="J7" s="1"/>
    </row>
    <row r="8" spans="1:12" s="38" customFormat="1" ht="19.5" customHeight="1">
      <c r="A8" s="34" t="s">
        <v>265</v>
      </c>
      <c r="B8" s="34" t="s">
        <v>266</v>
      </c>
      <c r="C8" s="34" t="s">
        <v>266</v>
      </c>
      <c r="D8" s="34">
        <v>334001</v>
      </c>
      <c r="E8" s="34" t="s">
        <v>267</v>
      </c>
      <c r="F8" s="27">
        <f>354.0241+114.94+6.35+30+130</f>
        <v>635.31410000000005</v>
      </c>
      <c r="G8" s="36">
        <v>475.31</v>
      </c>
      <c r="H8" s="35">
        <v>160</v>
      </c>
      <c r="I8" s="37"/>
      <c r="J8" s="37"/>
      <c r="K8" s="12"/>
      <c r="L8" s="12"/>
    </row>
    <row r="9" spans="1:12" s="38" customFormat="1" ht="19.5" customHeight="1">
      <c r="A9" s="34" t="s">
        <v>265</v>
      </c>
      <c r="B9" s="34" t="s">
        <v>266</v>
      </c>
      <c r="C9" s="34" t="s">
        <v>268</v>
      </c>
      <c r="D9" s="34">
        <v>334001</v>
      </c>
      <c r="E9" s="34" t="s">
        <v>269</v>
      </c>
      <c r="F9" s="27">
        <f>1336.5149+226.32+0.25+18.5</f>
        <v>1581.5848999999998</v>
      </c>
      <c r="G9" s="35">
        <v>1563.08</v>
      </c>
      <c r="H9" s="35">
        <v>18.5</v>
      </c>
      <c r="I9" s="37"/>
      <c r="J9" s="37"/>
      <c r="K9" s="12"/>
      <c r="L9" s="12"/>
    </row>
    <row r="10" spans="1:12" s="38" customFormat="1" ht="19.5" customHeight="1">
      <c r="A10" s="34" t="s">
        <v>270</v>
      </c>
      <c r="B10" s="34" t="s">
        <v>271</v>
      </c>
      <c r="C10" s="34" t="s">
        <v>266</v>
      </c>
      <c r="D10" s="34">
        <v>334001</v>
      </c>
      <c r="E10" s="34" t="s">
        <v>272</v>
      </c>
      <c r="F10" s="27">
        <v>24.344100000000001</v>
      </c>
      <c r="G10" s="5">
        <f>243441/10000</f>
        <v>24.344100000000001</v>
      </c>
      <c r="H10" s="35"/>
      <c r="I10" s="37"/>
      <c r="J10" s="37"/>
      <c r="K10" s="12"/>
      <c r="L10" s="12"/>
    </row>
    <row r="11" spans="1:12" s="38" customFormat="1" ht="19.5" customHeight="1">
      <c r="A11" s="34" t="s">
        <v>270</v>
      </c>
      <c r="B11" s="34" t="s">
        <v>271</v>
      </c>
      <c r="C11" s="34" t="s">
        <v>266</v>
      </c>
      <c r="D11" s="34">
        <v>334001</v>
      </c>
      <c r="E11" s="34" t="s">
        <v>272</v>
      </c>
      <c r="F11" s="27">
        <v>6.6</v>
      </c>
      <c r="G11" s="5">
        <f>66000/10000</f>
        <v>6.6</v>
      </c>
      <c r="H11" s="35"/>
      <c r="I11" s="37"/>
      <c r="J11" s="37"/>
      <c r="K11" s="12"/>
      <c r="L11" s="12"/>
    </row>
    <row r="12" spans="1:12" s="38" customFormat="1" ht="19.5" customHeight="1">
      <c r="A12" s="34" t="s">
        <v>270</v>
      </c>
      <c r="B12" s="34" t="s">
        <v>271</v>
      </c>
      <c r="C12" s="34" t="s">
        <v>273</v>
      </c>
      <c r="D12" s="34">
        <v>334001</v>
      </c>
      <c r="E12" s="34" t="s">
        <v>274</v>
      </c>
      <c r="F12" s="27">
        <v>83.561800000000005</v>
      </c>
      <c r="G12" s="5">
        <f>835618/10000</f>
        <v>83.561800000000005</v>
      </c>
      <c r="H12" s="35"/>
      <c r="I12" s="37"/>
      <c r="J12" s="37"/>
      <c r="K12" s="12"/>
      <c r="L12" s="12"/>
    </row>
    <row r="13" spans="1:12" s="38" customFormat="1" ht="19.5" customHeight="1">
      <c r="A13" s="34" t="s">
        <v>270</v>
      </c>
      <c r="B13" s="34" t="s">
        <v>271</v>
      </c>
      <c r="C13" s="34" t="s">
        <v>273</v>
      </c>
      <c r="D13" s="34">
        <v>334001</v>
      </c>
      <c r="E13" s="34" t="s">
        <v>274</v>
      </c>
      <c r="F13" s="27">
        <v>41.16</v>
      </c>
      <c r="G13" s="5">
        <f>411600/10000</f>
        <v>41.16</v>
      </c>
      <c r="H13" s="35"/>
      <c r="I13" s="37"/>
      <c r="J13" s="37"/>
      <c r="K13" s="12"/>
      <c r="L13" s="12"/>
    </row>
    <row r="14" spans="1:12" s="38" customFormat="1" ht="19.5" customHeight="1">
      <c r="A14" s="34" t="s">
        <v>275</v>
      </c>
      <c r="B14" s="34" t="s">
        <v>276</v>
      </c>
      <c r="C14" s="34" t="s">
        <v>276</v>
      </c>
      <c r="D14" s="34">
        <v>334001</v>
      </c>
      <c r="E14" s="34" t="s">
        <v>277</v>
      </c>
      <c r="F14" s="27">
        <v>246.6455</v>
      </c>
      <c r="G14" s="5">
        <f>2466455/10000</f>
        <v>246.6455</v>
      </c>
      <c r="H14" s="35"/>
      <c r="I14" s="37"/>
      <c r="J14" s="37"/>
      <c r="K14" s="12"/>
      <c r="L14" s="12"/>
    </row>
    <row r="15" spans="1:12" s="38" customFormat="1" ht="19.5" customHeight="1">
      <c r="A15" s="34" t="s">
        <v>275</v>
      </c>
      <c r="B15" s="34" t="s">
        <v>276</v>
      </c>
      <c r="C15" s="34" t="s">
        <v>278</v>
      </c>
      <c r="D15" s="34">
        <v>334001</v>
      </c>
      <c r="E15" s="34" t="s">
        <v>279</v>
      </c>
      <c r="F15" s="27">
        <v>24.7758</v>
      </c>
      <c r="G15" s="5">
        <f>247758/10000</f>
        <v>24.7758</v>
      </c>
      <c r="H15" s="35"/>
      <c r="I15" s="37"/>
      <c r="J15" s="37"/>
      <c r="K15" s="12"/>
      <c r="L15" s="12"/>
    </row>
    <row r="16" spans="1:12" s="38" customFormat="1" ht="19.5" customHeight="1">
      <c r="A16" s="34" t="s">
        <v>280</v>
      </c>
      <c r="B16" s="34" t="s">
        <v>273</v>
      </c>
      <c r="C16" s="34" t="s">
        <v>266</v>
      </c>
      <c r="D16" s="34">
        <v>334001</v>
      </c>
      <c r="E16" s="34" t="s">
        <v>152</v>
      </c>
      <c r="F16" s="27">
        <v>184.98240000000001</v>
      </c>
      <c r="G16" s="5">
        <f>1849824/10000</f>
        <v>184.98240000000001</v>
      </c>
      <c r="H16" s="35"/>
      <c r="I16" s="37"/>
      <c r="J16" s="37"/>
      <c r="K16" s="12"/>
      <c r="L16" s="12"/>
    </row>
    <row r="17" spans="1:12" s="38" customFormat="1" ht="19.5" customHeight="1">
      <c r="A17" s="34">
        <v>220</v>
      </c>
      <c r="B17" s="34" t="s">
        <v>266</v>
      </c>
      <c r="C17" s="34" t="s">
        <v>273</v>
      </c>
      <c r="D17" s="34">
        <v>334001</v>
      </c>
      <c r="E17" s="34" t="s">
        <v>281</v>
      </c>
      <c r="F17" s="27">
        <v>17</v>
      </c>
      <c r="G17" s="36"/>
      <c r="H17" s="27">
        <v>17</v>
      </c>
      <c r="I17" s="37"/>
      <c r="J17" s="37"/>
      <c r="K17" s="12"/>
      <c r="L17" s="12"/>
    </row>
    <row r="18" spans="1:12" s="38" customFormat="1" ht="19.5" customHeight="1">
      <c r="A18" s="34" t="s">
        <v>282</v>
      </c>
      <c r="B18" s="34" t="s">
        <v>283</v>
      </c>
      <c r="C18" s="34" t="s">
        <v>284</v>
      </c>
      <c r="D18" s="34">
        <v>334001</v>
      </c>
      <c r="E18" s="34" t="s">
        <v>285</v>
      </c>
      <c r="F18" s="27">
        <v>10</v>
      </c>
      <c r="G18" s="36"/>
      <c r="H18" s="27">
        <v>10</v>
      </c>
      <c r="I18" s="37"/>
      <c r="J18" s="37"/>
      <c r="K18" s="12"/>
      <c r="L18" s="12"/>
    </row>
    <row r="19" spans="1:12" s="38" customFormat="1" ht="19.5" customHeight="1">
      <c r="A19" s="34" t="s">
        <v>282</v>
      </c>
      <c r="B19" s="34" t="s">
        <v>283</v>
      </c>
      <c r="C19" s="34" t="s">
        <v>286</v>
      </c>
      <c r="D19" s="34">
        <v>334001</v>
      </c>
      <c r="E19" s="34" t="s">
        <v>287</v>
      </c>
      <c r="F19" s="27">
        <v>42</v>
      </c>
      <c r="G19" s="36"/>
      <c r="H19" s="27">
        <v>42</v>
      </c>
      <c r="I19" s="37"/>
      <c r="J19" s="37"/>
      <c r="K19" s="12"/>
      <c r="L19" s="12"/>
    </row>
    <row r="20" spans="1:12" s="38" customFormat="1" ht="19.5" customHeight="1">
      <c r="A20" s="34" t="s">
        <v>282</v>
      </c>
      <c r="B20" s="34" t="s">
        <v>283</v>
      </c>
      <c r="C20" s="34" t="s">
        <v>288</v>
      </c>
      <c r="D20" s="34">
        <v>334001</v>
      </c>
      <c r="E20" s="34" t="s">
        <v>289</v>
      </c>
      <c r="F20" s="27">
        <v>60</v>
      </c>
      <c r="G20" s="36"/>
      <c r="H20" s="27">
        <v>60</v>
      </c>
      <c r="I20" s="37"/>
      <c r="J20" s="37"/>
      <c r="K20" s="12"/>
      <c r="L20" s="12"/>
    </row>
    <row r="21" spans="1:12" s="38" customFormat="1" ht="19.5" customHeight="1">
      <c r="A21" s="34" t="s">
        <v>282</v>
      </c>
      <c r="B21" s="34" t="s">
        <v>283</v>
      </c>
      <c r="C21" s="34" t="s">
        <v>290</v>
      </c>
      <c r="D21" s="34">
        <v>334001</v>
      </c>
      <c r="E21" s="34" t="s">
        <v>291</v>
      </c>
      <c r="F21" s="27">
        <v>15</v>
      </c>
      <c r="G21" s="36"/>
      <c r="H21" s="27">
        <v>15</v>
      </c>
      <c r="I21" s="37"/>
      <c r="J21" s="37"/>
      <c r="K21" s="12"/>
      <c r="L21" s="12"/>
    </row>
    <row r="22" spans="1:12" s="38" customFormat="1" ht="19.5" customHeight="1">
      <c r="A22" s="34" t="s">
        <v>282</v>
      </c>
      <c r="B22" s="34" t="s">
        <v>283</v>
      </c>
      <c r="C22" s="34" t="s">
        <v>292</v>
      </c>
      <c r="D22" s="34">
        <v>334001</v>
      </c>
      <c r="E22" s="34" t="s">
        <v>293</v>
      </c>
      <c r="F22" s="27">
        <v>35</v>
      </c>
      <c r="G22" s="36"/>
      <c r="H22" s="27">
        <v>35</v>
      </c>
      <c r="I22" s="37"/>
      <c r="J22" s="37"/>
      <c r="K22" s="12"/>
      <c r="L22" s="12"/>
    </row>
    <row r="23" spans="1:12" s="38" customFormat="1" ht="19.5" customHeight="1">
      <c r="A23" s="34" t="s">
        <v>294</v>
      </c>
      <c r="B23" s="34" t="s">
        <v>286</v>
      </c>
      <c r="C23" s="34" t="s">
        <v>295</v>
      </c>
      <c r="D23" s="34">
        <v>334001</v>
      </c>
      <c r="E23" s="34" t="s">
        <v>296</v>
      </c>
      <c r="F23" s="27">
        <v>10</v>
      </c>
      <c r="G23" s="36"/>
      <c r="H23" s="27">
        <v>10</v>
      </c>
      <c r="I23" s="37"/>
      <c r="J23" s="37"/>
      <c r="K23" s="12"/>
      <c r="L23" s="12"/>
    </row>
    <row r="24" spans="1:12" s="38" customFormat="1" ht="19.5" customHeight="1">
      <c r="A24" s="34">
        <v>213</v>
      </c>
      <c r="B24" s="34" t="s">
        <v>273</v>
      </c>
      <c r="C24" s="34" t="s">
        <v>266</v>
      </c>
      <c r="D24" s="34">
        <v>334001</v>
      </c>
      <c r="E24" s="34" t="s">
        <v>299</v>
      </c>
      <c r="F24" s="27">
        <v>60</v>
      </c>
      <c r="G24" s="36"/>
      <c r="H24" s="27">
        <v>60</v>
      </c>
      <c r="I24" s="37"/>
      <c r="J24" s="37"/>
      <c r="K24" s="12"/>
      <c r="L24" s="12"/>
    </row>
    <row r="25" spans="1:12" s="38" customFormat="1" ht="19.5" customHeight="1">
      <c r="A25" s="34">
        <v>213</v>
      </c>
      <c r="B25" s="34" t="s">
        <v>273</v>
      </c>
      <c r="C25" s="34" t="s">
        <v>276</v>
      </c>
      <c r="D25" s="34">
        <v>334001</v>
      </c>
      <c r="E25" s="34" t="s">
        <v>300</v>
      </c>
      <c r="F25" s="27">
        <v>65</v>
      </c>
      <c r="G25" s="36"/>
      <c r="H25" s="27">
        <v>65</v>
      </c>
      <c r="I25" s="37"/>
      <c r="J25" s="37"/>
      <c r="K25" s="12"/>
      <c r="L25" s="12"/>
    </row>
    <row r="26" spans="1:12" s="38" customFormat="1" ht="19.5" customHeight="1">
      <c r="A26" s="34">
        <v>213</v>
      </c>
      <c r="B26" s="34" t="s">
        <v>273</v>
      </c>
      <c r="C26" s="34" t="s">
        <v>297</v>
      </c>
      <c r="D26" s="34">
        <v>334001</v>
      </c>
      <c r="E26" s="34" t="s">
        <v>301</v>
      </c>
      <c r="F26" s="27">
        <v>33</v>
      </c>
      <c r="G26" s="36"/>
      <c r="H26" s="27">
        <v>33</v>
      </c>
      <c r="I26" s="37"/>
      <c r="J26" s="37"/>
      <c r="K26" s="12"/>
      <c r="L26" s="12"/>
    </row>
    <row r="27" spans="1:12" s="38" customFormat="1" ht="19.5" customHeight="1">
      <c r="A27" s="34">
        <v>213</v>
      </c>
      <c r="B27" s="34" t="s">
        <v>273</v>
      </c>
      <c r="C27" s="34" t="s">
        <v>271</v>
      </c>
      <c r="D27" s="34">
        <v>334001</v>
      </c>
      <c r="E27" s="34" t="s">
        <v>302</v>
      </c>
      <c r="F27" s="27">
        <v>8</v>
      </c>
      <c r="G27" s="36"/>
      <c r="H27" s="27">
        <v>8</v>
      </c>
      <c r="I27" s="37"/>
      <c r="J27" s="37"/>
      <c r="K27" s="12"/>
      <c r="L27" s="12"/>
    </row>
    <row r="28" spans="1:12" s="38" customFormat="1" ht="19.5" customHeight="1">
      <c r="A28" s="34">
        <v>213</v>
      </c>
      <c r="B28" s="34" t="s">
        <v>273</v>
      </c>
      <c r="C28" s="34" t="s">
        <v>298</v>
      </c>
      <c r="D28" s="34">
        <v>334001</v>
      </c>
      <c r="E28" s="34" t="s">
        <v>303</v>
      </c>
      <c r="F28" s="27">
        <v>20</v>
      </c>
      <c r="G28" s="36"/>
      <c r="H28" s="27">
        <v>20</v>
      </c>
      <c r="I28" s="37"/>
      <c r="J28" s="37"/>
      <c r="K28" s="12"/>
      <c r="L28" s="12"/>
    </row>
    <row r="29" spans="1:12" s="38" customFormat="1" ht="19.5" customHeight="1">
      <c r="A29" s="34">
        <v>224</v>
      </c>
      <c r="B29" s="34" t="s">
        <v>304</v>
      </c>
      <c r="C29" s="34" t="s">
        <v>305</v>
      </c>
      <c r="D29" s="34">
        <v>334001</v>
      </c>
      <c r="E29" s="34" t="s">
        <v>306</v>
      </c>
      <c r="F29" s="27">
        <v>15</v>
      </c>
      <c r="G29" s="36"/>
      <c r="H29" s="27">
        <v>15</v>
      </c>
      <c r="I29" s="37"/>
      <c r="J29" s="37"/>
      <c r="K29" s="12"/>
      <c r="L29" s="12"/>
    </row>
  </sheetData>
  <mergeCells count="12">
    <mergeCell ref="I4:I6"/>
    <mergeCell ref="J4:J6"/>
    <mergeCell ref="A1:J1"/>
    <mergeCell ref="A2:J2"/>
    <mergeCell ref="A3:I3"/>
    <mergeCell ref="A4:E4"/>
    <mergeCell ref="A5:C5"/>
    <mergeCell ref="D5:D6"/>
    <mergeCell ref="E5:E6"/>
    <mergeCell ref="F4:F6"/>
    <mergeCell ref="G4:G6"/>
    <mergeCell ref="H4:H6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workbookViewId="0">
      <selection sqref="A1:H1"/>
    </sheetView>
  </sheetViews>
  <sheetFormatPr defaultColWidth="15" defaultRowHeight="11.25"/>
  <cols>
    <col min="1" max="2" width="15" customWidth="1"/>
    <col min="3" max="3" width="17.33203125" customWidth="1"/>
    <col min="4" max="5" width="15" customWidth="1"/>
    <col min="6" max="8" width="10.6640625" customWidth="1"/>
  </cols>
  <sheetData>
    <row r="1" spans="1:8" ht="14.45" customHeight="1">
      <c r="A1" s="129" t="s">
        <v>82</v>
      </c>
      <c r="B1" s="130"/>
      <c r="C1" s="130"/>
      <c r="D1" s="130"/>
      <c r="E1" s="130"/>
      <c r="F1" s="130"/>
      <c r="G1" s="130"/>
      <c r="H1" s="130"/>
    </row>
    <row r="2" spans="1:8" ht="24" customHeight="1">
      <c r="A2" s="131" t="s">
        <v>83</v>
      </c>
      <c r="B2" s="130"/>
      <c r="C2" s="130"/>
      <c r="D2" s="130"/>
      <c r="E2" s="130"/>
      <c r="F2" s="130"/>
      <c r="G2" s="130"/>
      <c r="H2" s="130"/>
    </row>
    <row r="3" spans="1:8" ht="14.45" customHeight="1">
      <c r="A3" s="135" t="s">
        <v>760</v>
      </c>
      <c r="B3" s="136"/>
      <c r="C3" s="136"/>
      <c r="D3" s="136"/>
      <c r="E3" s="136"/>
      <c r="F3" s="136"/>
      <c r="G3" s="136"/>
      <c r="H3" s="62" t="s">
        <v>331</v>
      </c>
    </row>
    <row r="4" spans="1:8" ht="14.45" customHeight="1">
      <c r="A4" s="134" t="s">
        <v>3</v>
      </c>
      <c r="B4" s="134"/>
      <c r="C4" s="134" t="s">
        <v>4</v>
      </c>
      <c r="D4" s="134"/>
      <c r="E4" s="134"/>
      <c r="F4" s="134"/>
      <c r="G4" s="134"/>
      <c r="H4" s="134"/>
    </row>
    <row r="5" spans="1:8" ht="14.45" customHeight="1">
      <c r="A5" s="2" t="s">
        <v>5</v>
      </c>
      <c r="B5" s="39" t="s">
        <v>307</v>
      </c>
      <c r="C5" s="2" t="s">
        <v>5</v>
      </c>
      <c r="D5" s="2" t="s">
        <v>53</v>
      </c>
      <c r="E5" s="2" t="s">
        <v>84</v>
      </c>
      <c r="F5" s="2" t="s">
        <v>85</v>
      </c>
      <c r="G5" s="2" t="s">
        <v>86</v>
      </c>
      <c r="H5" s="2" t="s">
        <v>87</v>
      </c>
    </row>
    <row r="6" spans="1:8" ht="14.45" customHeight="1">
      <c r="A6" s="2" t="s">
        <v>88</v>
      </c>
      <c r="B6" s="4">
        <v>3218.97</v>
      </c>
      <c r="C6" s="2" t="s">
        <v>89</v>
      </c>
      <c r="D6" s="2">
        <f>SUM(D7:D35)</f>
        <v>3218.9723999999997</v>
      </c>
      <c r="E6" s="2">
        <f>SUM(E7:E35)</f>
        <v>3218.9723999999997</v>
      </c>
      <c r="F6" s="2"/>
      <c r="G6" s="2"/>
      <c r="H6" s="2"/>
    </row>
    <row r="7" spans="1:8" ht="14.45" customHeight="1">
      <c r="A7" s="2" t="s">
        <v>55</v>
      </c>
      <c r="B7" s="4">
        <v>3218.97</v>
      </c>
      <c r="C7" s="2" t="s">
        <v>90</v>
      </c>
      <c r="D7" s="2"/>
      <c r="E7" s="2"/>
      <c r="F7" s="2"/>
      <c r="G7" s="2"/>
      <c r="H7" s="2"/>
    </row>
    <row r="8" spans="1:8" ht="14.45" customHeight="1">
      <c r="A8" s="2" t="s">
        <v>56</v>
      </c>
      <c r="B8" s="2"/>
      <c r="C8" s="2" t="s">
        <v>91</v>
      </c>
      <c r="D8" s="2"/>
      <c r="E8" s="2"/>
      <c r="F8" s="2"/>
      <c r="G8" s="2"/>
      <c r="H8" s="2"/>
    </row>
    <row r="9" spans="1:8" ht="14.45" customHeight="1">
      <c r="A9" s="2" t="s">
        <v>57</v>
      </c>
      <c r="B9" s="2"/>
      <c r="C9" s="2" t="s">
        <v>92</v>
      </c>
      <c r="D9" s="2"/>
      <c r="E9" s="2"/>
      <c r="F9" s="2"/>
      <c r="G9" s="2"/>
      <c r="H9" s="2"/>
    </row>
    <row r="10" spans="1:8" ht="14.45" customHeight="1">
      <c r="A10" s="2" t="s">
        <v>93</v>
      </c>
      <c r="B10" s="2"/>
      <c r="C10" s="2" t="s">
        <v>94</v>
      </c>
      <c r="D10" s="2"/>
      <c r="E10" s="2"/>
      <c r="F10" s="2"/>
      <c r="G10" s="2"/>
      <c r="H10" s="2"/>
    </row>
    <row r="11" spans="1:8" ht="14.45" customHeight="1">
      <c r="A11" s="2" t="s">
        <v>55</v>
      </c>
      <c r="B11" s="2"/>
      <c r="C11" s="2" t="s">
        <v>95</v>
      </c>
      <c r="D11" s="2"/>
      <c r="E11" s="2"/>
      <c r="F11" s="2"/>
      <c r="G11" s="2"/>
      <c r="H11" s="2"/>
    </row>
    <row r="12" spans="1:8" ht="14.45" customHeight="1">
      <c r="A12" s="2" t="s">
        <v>56</v>
      </c>
      <c r="B12" s="2"/>
      <c r="C12" s="2" t="s">
        <v>96</v>
      </c>
      <c r="D12" s="2"/>
      <c r="E12" s="2"/>
      <c r="F12" s="2"/>
      <c r="G12" s="2"/>
      <c r="H12" s="2"/>
    </row>
    <row r="13" spans="1:8" ht="14.45" customHeight="1">
      <c r="A13" s="2" t="s">
        <v>57</v>
      </c>
      <c r="B13" s="2"/>
      <c r="C13" s="2" t="s">
        <v>97</v>
      </c>
      <c r="D13" s="2"/>
      <c r="E13" s="2"/>
      <c r="F13" s="2"/>
      <c r="G13" s="2"/>
      <c r="H13" s="2"/>
    </row>
    <row r="14" spans="1:8" ht="14.45" customHeight="1">
      <c r="A14" s="2" t="s">
        <v>87</v>
      </c>
      <c r="B14" s="2"/>
      <c r="C14" s="2" t="s">
        <v>98</v>
      </c>
      <c r="D14" s="4">
        <v>271.42</v>
      </c>
      <c r="E14" s="4">
        <v>271.42</v>
      </c>
      <c r="F14" s="2"/>
      <c r="G14" s="2"/>
      <c r="H14" s="2"/>
    </row>
    <row r="15" spans="1:8" ht="14.45" customHeight="1">
      <c r="A15" s="2"/>
      <c r="B15" s="2"/>
      <c r="C15" s="2" t="s">
        <v>99</v>
      </c>
      <c r="D15" s="2"/>
      <c r="E15" s="2"/>
      <c r="F15" s="2"/>
      <c r="G15" s="2"/>
      <c r="H15" s="2"/>
    </row>
    <row r="16" spans="1:8" ht="14.45" customHeight="1">
      <c r="A16" s="2"/>
      <c r="B16" s="2"/>
      <c r="C16" s="2" t="s">
        <v>100</v>
      </c>
      <c r="D16" s="4">
        <v>155.66999999999999</v>
      </c>
      <c r="E16" s="4">
        <v>155.66999999999999</v>
      </c>
      <c r="F16" s="2"/>
      <c r="G16" s="2"/>
      <c r="H16" s="2"/>
    </row>
    <row r="17" spans="1:8" ht="14.45" customHeight="1">
      <c r="A17" s="2"/>
      <c r="B17" s="2"/>
      <c r="C17" s="2" t="s">
        <v>101</v>
      </c>
      <c r="D17" s="4">
        <v>10</v>
      </c>
      <c r="E17" s="4">
        <v>10</v>
      </c>
      <c r="F17" s="2"/>
      <c r="G17" s="2"/>
      <c r="H17" s="2"/>
    </row>
    <row r="18" spans="1:8" ht="14.45" customHeight="1">
      <c r="A18" s="2"/>
      <c r="B18" s="2"/>
      <c r="C18" s="2" t="s">
        <v>102</v>
      </c>
      <c r="D18" s="2"/>
      <c r="E18" s="2"/>
      <c r="F18" s="2"/>
      <c r="G18" s="2"/>
      <c r="H18" s="2"/>
    </row>
    <row r="19" spans="1:8" ht="14.45" customHeight="1">
      <c r="A19" s="2"/>
      <c r="B19" s="2"/>
      <c r="C19" s="2" t="s">
        <v>103</v>
      </c>
      <c r="D19" s="4">
        <v>186</v>
      </c>
      <c r="E19" s="4">
        <v>186</v>
      </c>
      <c r="F19" s="2"/>
      <c r="G19" s="2"/>
      <c r="H19" s="2"/>
    </row>
    <row r="20" spans="1:8" ht="14.45" customHeight="1">
      <c r="A20" s="2"/>
      <c r="B20" s="2"/>
      <c r="C20" s="2" t="s">
        <v>104</v>
      </c>
      <c r="D20" s="2"/>
      <c r="E20" s="2"/>
      <c r="F20" s="2"/>
      <c r="G20" s="2"/>
      <c r="H20" s="2"/>
    </row>
    <row r="21" spans="1:8" ht="14.45" customHeight="1">
      <c r="A21" s="2"/>
      <c r="B21" s="2"/>
      <c r="C21" s="2" t="s">
        <v>105</v>
      </c>
      <c r="D21" s="2"/>
      <c r="E21" s="2"/>
      <c r="F21" s="2"/>
      <c r="G21" s="2"/>
      <c r="H21" s="2"/>
    </row>
    <row r="22" spans="1:8" ht="14.45" customHeight="1">
      <c r="A22" s="2"/>
      <c r="B22" s="2"/>
      <c r="C22" s="2" t="s">
        <v>106</v>
      </c>
      <c r="D22" s="2"/>
      <c r="E22" s="2"/>
      <c r="F22" s="2"/>
      <c r="G22" s="2"/>
      <c r="H22" s="2"/>
    </row>
    <row r="23" spans="1:8" ht="14.45" customHeight="1">
      <c r="A23" s="2"/>
      <c r="B23" s="2"/>
      <c r="C23" s="2" t="s">
        <v>107</v>
      </c>
      <c r="D23" s="2"/>
      <c r="E23" s="2"/>
      <c r="F23" s="2"/>
      <c r="G23" s="2"/>
      <c r="H23" s="2"/>
    </row>
    <row r="24" spans="1:8" ht="14.45" customHeight="1">
      <c r="A24" s="2"/>
      <c r="B24" s="2"/>
      <c r="C24" s="2" t="s">
        <v>108</v>
      </c>
      <c r="D24" s="2"/>
      <c r="E24" s="2"/>
      <c r="F24" s="2"/>
      <c r="G24" s="2"/>
      <c r="H24" s="2"/>
    </row>
    <row r="25" spans="1:8" ht="14.45" customHeight="1">
      <c r="A25" s="2"/>
      <c r="B25" s="2"/>
      <c r="C25" s="2" t="s">
        <v>109</v>
      </c>
      <c r="D25" s="4">
        <f>1690.54+341.26+6.6+372.5</f>
        <v>2410.8999999999996</v>
      </c>
      <c r="E25" s="4">
        <f>1690.54+341.26+6.6+372.5</f>
        <v>2410.8999999999996</v>
      </c>
      <c r="F25" s="2"/>
      <c r="G25" s="2"/>
      <c r="H25" s="2"/>
    </row>
    <row r="26" spans="1:8" ht="14.45" customHeight="1">
      <c r="A26" s="2"/>
      <c r="B26" s="2"/>
      <c r="C26" s="2" t="s">
        <v>110</v>
      </c>
      <c r="D26" s="5">
        <f>1849824/10000</f>
        <v>184.98240000000001</v>
      </c>
      <c r="E26" s="5">
        <f>1849824/10000</f>
        <v>184.98240000000001</v>
      </c>
      <c r="F26" s="2"/>
      <c r="G26" s="2"/>
      <c r="H26" s="2"/>
    </row>
    <row r="27" spans="1:8" ht="14.45" customHeight="1">
      <c r="A27" s="2"/>
      <c r="B27" s="2"/>
      <c r="C27" s="2" t="s">
        <v>111</v>
      </c>
      <c r="D27" s="2"/>
      <c r="E27" s="2"/>
      <c r="F27" s="2"/>
      <c r="G27" s="2"/>
      <c r="H27" s="2"/>
    </row>
    <row r="28" spans="1:8" ht="14.45" customHeight="1">
      <c r="A28" s="2"/>
      <c r="B28" s="2"/>
      <c r="C28" s="2" t="s">
        <v>112</v>
      </c>
      <c r="D28" s="2"/>
      <c r="E28" s="2"/>
      <c r="F28" s="2"/>
      <c r="G28" s="2"/>
      <c r="H28" s="2"/>
    </row>
    <row r="29" spans="1:8" ht="14.45" customHeight="1">
      <c r="A29" s="2"/>
      <c r="B29" s="2"/>
      <c r="C29" s="2" t="s">
        <v>113</v>
      </c>
      <c r="D29" s="2"/>
      <c r="E29" s="2"/>
      <c r="F29" s="2"/>
      <c r="G29" s="2"/>
      <c r="H29" s="2"/>
    </row>
    <row r="30" spans="1:8" ht="14.45" customHeight="1">
      <c r="A30" s="2"/>
      <c r="B30" s="2"/>
      <c r="C30" s="2" t="s">
        <v>114</v>
      </c>
      <c r="D30" s="2"/>
      <c r="E30" s="2"/>
      <c r="F30" s="2"/>
      <c r="G30" s="2"/>
      <c r="H30" s="2"/>
    </row>
    <row r="31" spans="1:8" ht="14.45" customHeight="1">
      <c r="A31" s="2"/>
      <c r="B31" s="2"/>
      <c r="C31" s="2" t="s">
        <v>115</v>
      </c>
      <c r="D31" s="2"/>
      <c r="E31" s="2"/>
      <c r="F31" s="2"/>
      <c r="G31" s="2"/>
      <c r="H31" s="2"/>
    </row>
    <row r="32" spans="1:8" ht="14.45" customHeight="1">
      <c r="A32" s="2"/>
      <c r="B32" s="2"/>
      <c r="C32" s="2" t="s">
        <v>116</v>
      </c>
      <c r="D32" s="2"/>
      <c r="E32" s="2"/>
      <c r="F32" s="2"/>
      <c r="G32" s="2"/>
      <c r="H32" s="2"/>
    </row>
    <row r="33" spans="1:8" ht="14.45" customHeight="1">
      <c r="A33" s="2"/>
      <c r="B33" s="2"/>
      <c r="C33" s="2" t="s">
        <v>117</v>
      </c>
      <c r="D33" s="2"/>
      <c r="E33" s="2"/>
      <c r="F33" s="2"/>
      <c r="G33" s="2"/>
      <c r="H33" s="2"/>
    </row>
    <row r="34" spans="1:8" ht="14.45" customHeight="1">
      <c r="A34" s="2"/>
      <c r="B34" s="2"/>
      <c r="C34" s="2" t="s">
        <v>118</v>
      </c>
      <c r="D34" s="2"/>
      <c r="E34" s="2"/>
      <c r="F34" s="2"/>
      <c r="G34" s="2"/>
      <c r="H34" s="2"/>
    </row>
    <row r="35" spans="1:8" ht="14.45" customHeight="1">
      <c r="A35" s="2"/>
      <c r="B35" s="2"/>
      <c r="C35" s="2" t="s">
        <v>119</v>
      </c>
      <c r="D35" s="2"/>
      <c r="E35" s="2"/>
      <c r="F35" s="2"/>
      <c r="G35" s="2"/>
      <c r="H35" s="2"/>
    </row>
    <row r="36" spans="1:8" ht="14.45" customHeight="1">
      <c r="A36" s="2"/>
      <c r="B36" s="2"/>
      <c r="C36" s="2" t="s">
        <v>120</v>
      </c>
      <c r="D36" s="2"/>
      <c r="E36" s="2"/>
      <c r="F36" s="2"/>
      <c r="G36" s="2"/>
      <c r="H36" s="2"/>
    </row>
    <row r="37" spans="1:8" ht="14.45" customHeight="1">
      <c r="A37" s="2"/>
      <c r="B37" s="2"/>
      <c r="C37" s="2"/>
      <c r="D37" s="2"/>
      <c r="E37" s="2"/>
      <c r="F37" s="2"/>
      <c r="G37" s="2"/>
      <c r="H37" s="2"/>
    </row>
    <row r="38" spans="1:8" ht="14.45" customHeight="1">
      <c r="A38" s="1" t="s">
        <v>49</v>
      </c>
      <c r="B38" s="41">
        <f>B6</f>
        <v>3218.97</v>
      </c>
      <c r="C38" s="1" t="s">
        <v>50</v>
      </c>
      <c r="D38" s="2"/>
      <c r="E38" s="41">
        <f>E6</f>
        <v>3218.9723999999997</v>
      </c>
      <c r="F38" s="2"/>
      <c r="G38" s="2"/>
      <c r="H38" s="2"/>
    </row>
    <row r="39" spans="1:8" ht="14.45" customHeight="1">
      <c r="A39" s="2"/>
      <c r="B39" s="2"/>
      <c r="C39" s="2"/>
      <c r="D39" s="2"/>
      <c r="E39" s="2"/>
      <c r="F39" s="2"/>
      <c r="G39" s="2"/>
      <c r="H39" s="2"/>
    </row>
  </sheetData>
  <mergeCells count="6">
    <mergeCell ref="A1:H1"/>
    <mergeCell ref="A2:H2"/>
    <mergeCell ref="A3:B3"/>
    <mergeCell ref="C3:G3"/>
    <mergeCell ref="A4:B4"/>
    <mergeCell ref="C4:H4"/>
  </mergeCells>
  <phoneticPr fontId="2" type="noConversion"/>
  <pageMargins left="0.75" right="0.75" top="1" bottom="1" header="0.5" footer="0.5"/>
  <pageSetup paperSize="9" scale="97" fitToHeight="0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0"/>
  <sheetViews>
    <sheetView workbookViewId="0">
      <selection sqref="A1:Y1"/>
    </sheetView>
  </sheetViews>
  <sheetFormatPr defaultColWidth="16" defaultRowHeight="11.25"/>
  <cols>
    <col min="1" max="1" width="3.83203125" customWidth="1"/>
    <col min="2" max="2" width="3" customWidth="1"/>
    <col min="3" max="3" width="7" customWidth="1"/>
    <col min="4" max="4" width="43" customWidth="1"/>
    <col min="5" max="5" width="9.1640625" style="55" customWidth="1"/>
    <col min="6" max="6" width="13.5" style="55" customWidth="1"/>
    <col min="7" max="7" width="11.5" style="55" customWidth="1"/>
    <col min="8" max="8" width="12.6640625" style="55" customWidth="1"/>
    <col min="9" max="9" width="9.83203125" style="55" customWidth="1"/>
    <col min="10" max="25" width="3.83203125" customWidth="1"/>
  </cols>
  <sheetData>
    <row r="1" spans="1:25" ht="15" customHeight="1">
      <c r="A1" s="145" t="s">
        <v>121</v>
      </c>
      <c r="B1" s="146"/>
      <c r="C1" s="146"/>
      <c r="D1" s="146"/>
      <c r="E1" s="130"/>
      <c r="F1" s="130"/>
      <c r="G1" s="130"/>
      <c r="H1" s="130"/>
      <c r="I1" s="130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5" ht="20.25" customHeight="1">
      <c r="A2" s="147" t="s">
        <v>122</v>
      </c>
      <c r="B2" s="146"/>
      <c r="C2" s="146"/>
      <c r="D2" s="146"/>
      <c r="E2" s="130"/>
      <c r="F2" s="130"/>
      <c r="G2" s="130"/>
      <c r="H2" s="130"/>
      <c r="I2" s="130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 ht="15" customHeight="1">
      <c r="A3" t="s">
        <v>263</v>
      </c>
      <c r="E3"/>
      <c r="F3"/>
      <c r="G3"/>
      <c r="H3"/>
      <c r="I3"/>
      <c r="Y3" s="62" t="s">
        <v>331</v>
      </c>
    </row>
    <row r="4" spans="1:25" ht="15" customHeight="1">
      <c r="A4" s="144" t="s">
        <v>5</v>
      </c>
      <c r="B4" s="144"/>
      <c r="C4" s="144"/>
      <c r="D4" s="144"/>
      <c r="E4" s="144" t="s">
        <v>123</v>
      </c>
      <c r="F4" s="144" t="s">
        <v>124</v>
      </c>
      <c r="G4" s="144"/>
      <c r="H4" s="144"/>
      <c r="I4" s="144"/>
      <c r="J4" s="144"/>
      <c r="K4" s="144"/>
      <c r="L4" s="144"/>
      <c r="M4" s="144"/>
      <c r="N4" s="144"/>
      <c r="O4" s="144"/>
      <c r="P4" s="144" t="s">
        <v>125</v>
      </c>
      <c r="Q4" s="144"/>
      <c r="R4" s="144"/>
      <c r="S4" s="144"/>
      <c r="T4" s="144"/>
      <c r="U4" s="144"/>
      <c r="V4" s="144"/>
      <c r="W4" s="144"/>
      <c r="X4" s="144"/>
      <c r="Y4" s="144"/>
    </row>
    <row r="5" spans="1:25" ht="30.95" customHeight="1">
      <c r="A5" s="144" t="s">
        <v>63</v>
      </c>
      <c r="B5" s="144"/>
      <c r="C5" s="144" t="s">
        <v>64</v>
      </c>
      <c r="D5" s="144" t="s">
        <v>65</v>
      </c>
      <c r="E5" s="144"/>
      <c r="F5" s="144" t="s">
        <v>53</v>
      </c>
      <c r="G5" s="144" t="s">
        <v>126</v>
      </c>
      <c r="H5" s="144"/>
      <c r="I5" s="144"/>
      <c r="J5" s="144" t="s">
        <v>85</v>
      </c>
      <c r="K5" s="144"/>
      <c r="L5" s="144"/>
      <c r="M5" s="144" t="s">
        <v>127</v>
      </c>
      <c r="N5" s="144"/>
      <c r="O5" s="144"/>
      <c r="P5" s="144" t="s">
        <v>53</v>
      </c>
      <c r="Q5" s="144" t="s">
        <v>128</v>
      </c>
      <c r="R5" s="144"/>
      <c r="S5" s="144"/>
      <c r="T5" s="144" t="s">
        <v>87</v>
      </c>
      <c r="U5" s="144"/>
      <c r="V5" s="144"/>
      <c r="W5" s="144" t="s">
        <v>129</v>
      </c>
      <c r="X5" s="144"/>
      <c r="Y5" s="144"/>
    </row>
    <row r="6" spans="1:25" ht="36" customHeight="1">
      <c r="A6" s="42" t="s">
        <v>73</v>
      </c>
      <c r="B6" s="42" t="s">
        <v>74</v>
      </c>
      <c r="C6" s="144"/>
      <c r="D6" s="144"/>
      <c r="E6" s="144"/>
      <c r="F6" s="144"/>
      <c r="G6" s="42" t="s">
        <v>68</v>
      </c>
      <c r="H6" s="42" t="s">
        <v>78</v>
      </c>
      <c r="I6" s="42" t="s">
        <v>79</v>
      </c>
      <c r="J6" s="42" t="s">
        <v>68</v>
      </c>
      <c r="K6" s="42" t="s">
        <v>78</v>
      </c>
      <c r="L6" s="42" t="s">
        <v>79</v>
      </c>
      <c r="M6" s="42" t="s">
        <v>68</v>
      </c>
      <c r="N6" s="42" t="s">
        <v>78</v>
      </c>
      <c r="O6" s="42" t="s">
        <v>79</v>
      </c>
      <c r="P6" s="144"/>
      <c r="Q6" s="42" t="s">
        <v>68</v>
      </c>
      <c r="R6" s="42" t="s">
        <v>78</v>
      </c>
      <c r="S6" s="42" t="s">
        <v>79</v>
      </c>
      <c r="T6" s="42" t="s">
        <v>68</v>
      </c>
      <c r="U6" s="42" t="s">
        <v>78</v>
      </c>
      <c r="V6" s="42" t="s">
        <v>79</v>
      </c>
      <c r="W6" s="42" t="s">
        <v>68</v>
      </c>
      <c r="X6" s="42" t="s">
        <v>78</v>
      </c>
      <c r="Y6" s="42" t="s">
        <v>79</v>
      </c>
    </row>
    <row r="7" spans="1:25" ht="18" customHeight="1">
      <c r="A7" s="43"/>
      <c r="B7" s="43"/>
      <c r="C7" s="43"/>
      <c r="D7" s="44" t="s">
        <v>53</v>
      </c>
      <c r="E7" s="45">
        <f>SUM(E8+E13+E22+E28+E24)</f>
        <v>3218.9700000000003</v>
      </c>
      <c r="F7" s="45">
        <f>SUM(F8+F13+F22+F28+F24)</f>
        <v>3218.9700000000003</v>
      </c>
      <c r="G7" s="45">
        <f>SUM(G8+G13+G22+G28+G24)</f>
        <v>3218.9700000000003</v>
      </c>
      <c r="H7" s="45">
        <f>SUM(H8+H13+H22+H28+H24)</f>
        <v>2650.4700000000003</v>
      </c>
      <c r="I7" s="45">
        <f>SUM(I8+I13+I22+I28+I24)</f>
        <v>568.5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20.25" customHeight="1">
      <c r="A8" s="2"/>
      <c r="B8" s="2"/>
      <c r="C8" s="2"/>
      <c r="D8" s="47" t="s">
        <v>308</v>
      </c>
      <c r="E8" s="45">
        <f>SUM(E9:E12)</f>
        <v>1799.5</v>
      </c>
      <c r="F8" s="1">
        <f>SUM(F9:F12)</f>
        <v>1799.5</v>
      </c>
      <c r="G8" s="1">
        <f>SUM(G9:G12)</f>
        <v>1799.5</v>
      </c>
      <c r="H8" s="1">
        <f>SUM(H9:H12)</f>
        <v>1799.5</v>
      </c>
      <c r="I8" s="1">
        <f>SUM(I9:I12)</f>
        <v>0</v>
      </c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15.75" customHeight="1">
      <c r="A9" s="2" t="s">
        <v>309</v>
      </c>
      <c r="B9" s="2" t="s">
        <v>266</v>
      </c>
      <c r="C9" s="2">
        <v>334001</v>
      </c>
      <c r="D9" s="2" t="s">
        <v>310</v>
      </c>
      <c r="E9" s="1">
        <f>SUM(F9)</f>
        <v>1104.94</v>
      </c>
      <c r="F9" s="1">
        <f>G9+J9+M9</f>
        <v>1104.94</v>
      </c>
      <c r="G9" s="1">
        <f>H9+I9</f>
        <v>1104.94</v>
      </c>
      <c r="H9" s="1">
        <v>1104.94</v>
      </c>
      <c r="I9" s="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" customHeight="1">
      <c r="A10" s="2" t="s">
        <v>309</v>
      </c>
      <c r="B10" s="2" t="s">
        <v>273</v>
      </c>
      <c r="C10" s="2">
        <v>334001</v>
      </c>
      <c r="D10" s="2" t="s">
        <v>311</v>
      </c>
      <c r="E10" s="1">
        <f>SUM(F10)</f>
        <v>446.58</v>
      </c>
      <c r="F10" s="1">
        <f t="shared" ref="F10:F29" si="0">G10+J10+M10</f>
        <v>446.58</v>
      </c>
      <c r="G10" s="1">
        <f t="shared" ref="G10:G29" si="1">H10+I10</f>
        <v>446.58</v>
      </c>
      <c r="H10" s="1">
        <v>446.58</v>
      </c>
      <c r="I10" s="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" customHeight="1">
      <c r="A11" s="2" t="s">
        <v>309</v>
      </c>
      <c r="B11" s="2" t="s">
        <v>312</v>
      </c>
      <c r="C11" s="2">
        <v>334001</v>
      </c>
      <c r="D11" s="2" t="s">
        <v>313</v>
      </c>
      <c r="E11" s="1">
        <f>SUM(F11)</f>
        <v>184.98</v>
      </c>
      <c r="F11" s="1">
        <f t="shared" si="0"/>
        <v>184.98</v>
      </c>
      <c r="G11" s="118">
        <f t="shared" si="1"/>
        <v>184.98</v>
      </c>
      <c r="H11" s="118">
        <v>184.98</v>
      </c>
      <c r="I11" s="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" customHeight="1">
      <c r="A12" s="2" t="s">
        <v>309</v>
      </c>
      <c r="B12" s="2" t="s">
        <v>314</v>
      </c>
      <c r="C12" s="2">
        <v>334001</v>
      </c>
      <c r="D12" s="2" t="s">
        <v>315</v>
      </c>
      <c r="E12" s="1">
        <f>SUM(F12)</f>
        <v>63</v>
      </c>
      <c r="F12" s="1">
        <f t="shared" si="0"/>
        <v>63</v>
      </c>
      <c r="G12" s="1">
        <f t="shared" si="1"/>
        <v>63</v>
      </c>
      <c r="H12" s="1">
        <v>63</v>
      </c>
      <c r="I12" s="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7" customHeight="1">
      <c r="A13" s="2"/>
      <c r="B13" s="2"/>
      <c r="C13" s="2"/>
      <c r="D13" s="47" t="s">
        <v>316</v>
      </c>
      <c r="E13" s="1">
        <f>SUM(E14:E21)</f>
        <v>829.76</v>
      </c>
      <c r="F13" s="1">
        <f>SUM(F14:F21)</f>
        <v>829.76</v>
      </c>
      <c r="G13" s="1">
        <f>SUM(G14:G21)</f>
        <v>829.76</v>
      </c>
      <c r="H13" s="1">
        <f>SUM(H14:H21)</f>
        <v>341.26</v>
      </c>
      <c r="I13" s="1">
        <f>SUM(I14:I21)</f>
        <v>488.5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" customHeight="1">
      <c r="A14" s="2" t="s">
        <v>317</v>
      </c>
      <c r="B14" s="2" t="s">
        <v>266</v>
      </c>
      <c r="C14" s="2">
        <v>334001</v>
      </c>
      <c r="D14" s="2" t="s">
        <v>318</v>
      </c>
      <c r="E14" s="1">
        <f t="shared" ref="E14:E21" si="2">SUM(F14)</f>
        <v>257.89999999999998</v>
      </c>
      <c r="F14" s="1">
        <f t="shared" si="0"/>
        <v>257.89999999999998</v>
      </c>
      <c r="G14" s="1">
        <f t="shared" si="1"/>
        <v>257.89999999999998</v>
      </c>
      <c r="H14" s="1">
        <f>270.9-13</f>
        <v>257.89999999999998</v>
      </c>
      <c r="I14" s="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" customHeight="1">
      <c r="A15" s="2" t="s">
        <v>317</v>
      </c>
      <c r="B15" s="56" t="s">
        <v>327</v>
      </c>
      <c r="C15" s="2">
        <v>334001</v>
      </c>
      <c r="D15" s="101" t="s">
        <v>756</v>
      </c>
      <c r="E15" s="1">
        <f t="shared" si="2"/>
        <v>5</v>
      </c>
      <c r="F15" s="1">
        <f>G15+J15+M15</f>
        <v>5</v>
      </c>
      <c r="G15" s="1">
        <f>H15+I15</f>
        <v>5</v>
      </c>
      <c r="H15" s="1">
        <v>5</v>
      </c>
      <c r="I15" s="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" customHeight="1">
      <c r="A16" s="2" t="s">
        <v>317</v>
      </c>
      <c r="B16" s="56" t="s">
        <v>328</v>
      </c>
      <c r="C16" s="2">
        <v>334001</v>
      </c>
      <c r="D16" s="101" t="s">
        <v>757</v>
      </c>
      <c r="E16" s="1">
        <f t="shared" si="2"/>
        <v>8</v>
      </c>
      <c r="F16" s="1">
        <f>G16+J16+M16</f>
        <v>8</v>
      </c>
      <c r="G16" s="1">
        <f>H16+I16</f>
        <v>8</v>
      </c>
      <c r="H16" s="1">
        <v>8</v>
      </c>
      <c r="I16" s="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" customHeight="1">
      <c r="A17" s="2">
        <v>502</v>
      </c>
      <c r="B17" s="2" t="s">
        <v>276</v>
      </c>
      <c r="C17" s="2">
        <v>334001</v>
      </c>
      <c r="D17" s="119" t="s">
        <v>319</v>
      </c>
      <c r="E17" s="1">
        <f t="shared" si="2"/>
        <v>40</v>
      </c>
      <c r="F17" s="1">
        <f t="shared" si="0"/>
        <v>40</v>
      </c>
      <c r="G17" s="1">
        <f t="shared" si="1"/>
        <v>40</v>
      </c>
      <c r="H17" s="1">
        <v>10</v>
      </c>
      <c r="I17" s="1">
        <v>30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" customHeight="1">
      <c r="A18" s="2" t="s">
        <v>317</v>
      </c>
      <c r="B18" s="2" t="s">
        <v>278</v>
      </c>
      <c r="C18" s="2">
        <v>334001</v>
      </c>
      <c r="D18" s="119" t="s">
        <v>320</v>
      </c>
      <c r="E18" s="1">
        <f t="shared" si="2"/>
        <v>10</v>
      </c>
      <c r="F18" s="1">
        <f t="shared" si="0"/>
        <v>10</v>
      </c>
      <c r="G18" s="1">
        <f t="shared" si="1"/>
        <v>10</v>
      </c>
      <c r="H18" s="1"/>
      <c r="I18" s="1">
        <v>10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" customHeight="1">
      <c r="A19" s="2" t="s">
        <v>317</v>
      </c>
      <c r="B19" s="56" t="s">
        <v>288</v>
      </c>
      <c r="C19" s="2">
        <v>334001</v>
      </c>
      <c r="D19" s="101" t="s">
        <v>758</v>
      </c>
      <c r="E19" s="1">
        <f t="shared" si="2"/>
        <v>18.5</v>
      </c>
      <c r="F19" s="1">
        <f>G19+J19+M19</f>
        <v>18.5</v>
      </c>
      <c r="G19" s="1">
        <f>H19+I19</f>
        <v>18.5</v>
      </c>
      <c r="H19" s="1"/>
      <c r="I19" s="1">
        <v>18.5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1.25" customHeight="1">
      <c r="A20" s="2" t="s">
        <v>317</v>
      </c>
      <c r="B20" s="2" t="s">
        <v>321</v>
      </c>
      <c r="C20" s="2">
        <v>334001</v>
      </c>
      <c r="D20" s="119" t="s">
        <v>322</v>
      </c>
      <c r="E20" s="1">
        <f t="shared" si="2"/>
        <v>12</v>
      </c>
      <c r="F20" s="1">
        <f t="shared" si="0"/>
        <v>12</v>
      </c>
      <c r="G20" s="1">
        <f t="shared" si="1"/>
        <v>12</v>
      </c>
      <c r="H20" s="1">
        <v>12</v>
      </c>
      <c r="I20" s="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" customHeight="1">
      <c r="A21" s="2" t="s">
        <v>317</v>
      </c>
      <c r="B21" s="2" t="s">
        <v>314</v>
      </c>
      <c r="C21" s="2">
        <v>334001</v>
      </c>
      <c r="D21" s="119" t="s">
        <v>323</v>
      </c>
      <c r="E21" s="1">
        <f t="shared" si="2"/>
        <v>478.36</v>
      </c>
      <c r="F21" s="1">
        <f t="shared" si="0"/>
        <v>478.36</v>
      </c>
      <c r="G21" s="1">
        <f t="shared" si="1"/>
        <v>478.36</v>
      </c>
      <c r="H21" s="1">
        <v>48.36</v>
      </c>
      <c r="I21" s="1">
        <v>430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7" customHeight="1">
      <c r="A22" s="2"/>
      <c r="B22" s="2"/>
      <c r="C22" s="2"/>
      <c r="D22" s="47" t="s">
        <v>330</v>
      </c>
      <c r="E22" s="1">
        <f>E23</f>
        <v>20</v>
      </c>
      <c r="F22" s="1">
        <f>F23</f>
        <v>20</v>
      </c>
      <c r="G22" s="1">
        <f>G23</f>
        <v>20</v>
      </c>
      <c r="H22" s="1">
        <f>H23</f>
        <v>0</v>
      </c>
      <c r="I22" s="1">
        <f>I23</f>
        <v>20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" customHeight="1">
      <c r="A23" s="2">
        <v>503</v>
      </c>
      <c r="B23" s="2" t="s">
        <v>278</v>
      </c>
      <c r="C23" s="2">
        <v>334001</v>
      </c>
      <c r="D23" s="2" t="s">
        <v>324</v>
      </c>
      <c r="E23" s="1">
        <f>SUM(F23)</f>
        <v>20</v>
      </c>
      <c r="F23" s="1">
        <f t="shared" si="0"/>
        <v>20</v>
      </c>
      <c r="G23" s="1">
        <f t="shared" si="1"/>
        <v>20</v>
      </c>
      <c r="H23" s="1"/>
      <c r="I23" s="1">
        <v>20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" customHeight="1">
      <c r="A24" s="2"/>
      <c r="B24" s="2"/>
      <c r="C24" s="2"/>
      <c r="D24" s="47" t="s">
        <v>329</v>
      </c>
      <c r="E24" s="1">
        <f>E25+E26</f>
        <v>563.11</v>
      </c>
      <c r="F24" s="1">
        <f>F25+F26</f>
        <v>563.11</v>
      </c>
      <c r="G24" s="1">
        <f>G25+G26</f>
        <v>563.11</v>
      </c>
      <c r="H24" s="1">
        <f>H25+H26</f>
        <v>503.11</v>
      </c>
      <c r="I24" s="1">
        <f>I25+I26</f>
        <v>60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" customHeight="1">
      <c r="A25" s="2">
        <v>505</v>
      </c>
      <c r="B25" s="48" t="s">
        <v>266</v>
      </c>
      <c r="C25" s="2">
        <v>334001</v>
      </c>
      <c r="D25" s="2" t="s">
        <v>132</v>
      </c>
      <c r="E25" s="45">
        <f>SUM(F25)</f>
        <v>503.11</v>
      </c>
      <c r="F25" s="1">
        <f t="shared" si="0"/>
        <v>503.11</v>
      </c>
      <c r="G25" s="1">
        <f t="shared" si="1"/>
        <v>503.11</v>
      </c>
      <c r="H25" s="1">
        <v>503.11</v>
      </c>
      <c r="I25" s="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" customHeight="1">
      <c r="A26" s="49">
        <v>505</v>
      </c>
      <c r="B26" s="57" t="s">
        <v>327</v>
      </c>
      <c r="C26" s="49">
        <v>334001</v>
      </c>
      <c r="D26" s="49" t="s">
        <v>133</v>
      </c>
      <c r="E26" s="50">
        <f>SUM(F26)</f>
        <v>60</v>
      </c>
      <c r="F26" s="1">
        <f t="shared" si="0"/>
        <v>60</v>
      </c>
      <c r="G26" s="1">
        <f t="shared" si="1"/>
        <v>60</v>
      </c>
      <c r="H26" s="1"/>
      <c r="I26" s="1">
        <v>60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" customHeight="1">
      <c r="A27" s="52"/>
      <c r="B27" s="52"/>
      <c r="C27" s="52"/>
      <c r="D27" s="52"/>
      <c r="E27" s="42">
        <f>SUM(F27)</f>
        <v>0</v>
      </c>
      <c r="F27" s="1">
        <f t="shared" si="0"/>
        <v>0</v>
      </c>
      <c r="G27" s="1">
        <f t="shared" si="1"/>
        <v>0</v>
      </c>
      <c r="H27" s="50"/>
      <c r="I27" s="50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ht="15" customHeight="1">
      <c r="A28" s="52"/>
      <c r="B28" s="52"/>
      <c r="C28" s="52"/>
      <c r="D28" s="54" t="s">
        <v>325</v>
      </c>
      <c r="E28" s="42">
        <f>SUM(E29)</f>
        <v>6.6</v>
      </c>
      <c r="F28" s="42">
        <f>SUM(F29)</f>
        <v>6.6</v>
      </c>
      <c r="G28" s="42">
        <f>SUM(G29)</f>
        <v>6.6</v>
      </c>
      <c r="H28" s="42">
        <f>SUM(H29)</f>
        <v>6.6</v>
      </c>
      <c r="I28" s="42">
        <f>SUM(I29)</f>
        <v>0</v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  <row r="29" spans="1:25" ht="15" customHeight="1">
      <c r="A29" s="52">
        <v>509</v>
      </c>
      <c r="B29" s="52">
        <v>1</v>
      </c>
      <c r="C29" s="52">
        <v>334001</v>
      </c>
      <c r="D29" s="52" t="s">
        <v>326</v>
      </c>
      <c r="E29" s="42">
        <f>SUM(F29)</f>
        <v>6.6</v>
      </c>
      <c r="F29" s="1">
        <f t="shared" si="0"/>
        <v>6.6</v>
      </c>
      <c r="G29" s="1">
        <f t="shared" si="1"/>
        <v>6.6</v>
      </c>
      <c r="H29" s="42">
        <v>6.6</v>
      </c>
      <c r="I29" s="42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</row>
    <row r="30" spans="1:25" ht="15" customHeight="1">
      <c r="A30" s="52"/>
      <c r="B30" s="52"/>
      <c r="C30" s="52"/>
      <c r="D30" s="52"/>
      <c r="E30" s="42"/>
      <c r="F30" s="42"/>
      <c r="G30" s="42"/>
      <c r="H30" s="42"/>
      <c r="I30" s="42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</row>
  </sheetData>
  <mergeCells count="17">
    <mergeCell ref="T5:V5"/>
    <mergeCell ref="W5:Y5"/>
    <mergeCell ref="C5:C6"/>
    <mergeCell ref="D5:D6"/>
    <mergeCell ref="E4:E6"/>
    <mergeCell ref="F5:F6"/>
    <mergeCell ref="P5:P6"/>
    <mergeCell ref="A1:Y1"/>
    <mergeCell ref="A2:Y2"/>
    <mergeCell ref="A4:D4"/>
    <mergeCell ref="F4:O4"/>
    <mergeCell ref="P4:Y4"/>
    <mergeCell ref="A5:B5"/>
    <mergeCell ref="G5:I5"/>
    <mergeCell ref="J5:L5"/>
    <mergeCell ref="M5:O5"/>
    <mergeCell ref="Q5:S5"/>
  </mergeCells>
  <phoneticPr fontId="2" type="noConversion"/>
  <printOptions horizontalCentered="1"/>
  <pageMargins left="0.74803149606299213" right="0.74803149606299213" top="0.78740157480314965" bottom="0.39370078740157483" header="0.51181102362204722" footer="0.51181102362204722"/>
  <pageSetup paperSize="9" scale="91" fitToHeight="0" orientation="landscape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G27"/>
  <sheetViews>
    <sheetView workbookViewId="0">
      <pane xSplit="5" ySplit="6" topLeftCell="F10" activePane="bottomRight" state="frozen"/>
      <selection pane="topRight" activeCell="F1" sqref="F1"/>
      <selection pane="bottomLeft" activeCell="A7" sqref="A7"/>
      <selection pane="bottomRight" activeCell="A2" sqref="A2:DG2"/>
    </sheetView>
  </sheetViews>
  <sheetFormatPr defaultColWidth="16.6640625" defaultRowHeight="11.25"/>
  <cols>
    <col min="1" max="1" width="3.83203125" customWidth="1"/>
    <col min="2" max="2" width="3" style="58" customWidth="1"/>
    <col min="3" max="3" width="4" style="58" customWidth="1"/>
    <col min="4" max="4" width="14.1640625" customWidth="1"/>
    <col min="5" max="6" width="9.5" style="55" customWidth="1"/>
    <col min="7" max="7" width="7.5" style="55" customWidth="1"/>
    <col min="8" max="8" width="8" style="55" customWidth="1"/>
    <col min="9" max="9" width="6.33203125" style="55" customWidth="1"/>
    <col min="10" max="10" width="7" style="55" hidden="1" customWidth="1"/>
    <col min="11" max="11" width="9.1640625" style="55" customWidth="1"/>
    <col min="12" max="12" width="5.5" style="55" customWidth="1"/>
    <col min="13" max="13" width="7.33203125" style="55" customWidth="1"/>
    <col min="14" max="14" width="6.5" style="55" customWidth="1"/>
    <col min="15" max="15" width="6.83203125" style="55" hidden="1" customWidth="1"/>
    <col min="16" max="16" width="7.33203125" style="55" customWidth="1"/>
    <col min="17" max="17" width="8.1640625" style="55" customWidth="1"/>
    <col min="18" max="18" width="5.83203125" style="55" hidden="1" customWidth="1"/>
    <col min="19" max="19" width="4.33203125" style="55" customWidth="1"/>
    <col min="20" max="20" width="6.83203125" style="55" customWidth="1"/>
    <col min="21" max="21" width="4.5" style="55" customWidth="1"/>
    <col min="22" max="22" width="4.83203125" style="55" customWidth="1"/>
    <col min="23" max="23" width="3.1640625" style="55" hidden="1" customWidth="1"/>
    <col min="24" max="24" width="3.83203125" style="55" hidden="1" customWidth="1"/>
    <col min="25" max="26" width="5.1640625" style="55" customWidth="1"/>
    <col min="27" max="27" width="3.6640625" style="55" customWidth="1"/>
    <col min="28" max="28" width="5.83203125" style="55" hidden="1" customWidth="1"/>
    <col min="29" max="29" width="5.5" style="55" customWidth="1"/>
    <col min="30" max="30" width="5.6640625" style="55" customWidth="1"/>
    <col min="31" max="31" width="6.83203125" style="55" hidden="1" customWidth="1"/>
    <col min="32" max="32" width="4.33203125" style="55" customWidth="1"/>
    <col min="33" max="33" width="3" style="55" hidden="1" customWidth="1"/>
    <col min="34" max="34" width="3.33203125" style="55" customWidth="1"/>
    <col min="35" max="35" width="3.5" style="55" customWidth="1"/>
    <col min="36" max="36" width="4" style="55" customWidth="1"/>
    <col min="37" max="37" width="4" style="55" hidden="1" customWidth="1"/>
    <col min="38" max="38" width="3.6640625" style="55" hidden="1" customWidth="1"/>
    <col min="39" max="39" width="4.5" style="55" hidden="1" customWidth="1"/>
    <col min="40" max="40" width="4.6640625" style="55" customWidth="1"/>
    <col min="41" max="41" width="5.33203125" style="55" customWidth="1"/>
    <col min="42" max="42" width="6.5" style="55" customWidth="1"/>
    <col min="43" max="43" width="5" style="55" customWidth="1"/>
    <col min="44" max="44" width="6" style="55" customWidth="1"/>
    <col min="45" max="45" width="3.83203125" style="55" customWidth="1"/>
    <col min="46" max="46" width="8.1640625" style="55" hidden="1" customWidth="1"/>
    <col min="47" max="47" width="6.83203125" style="55" customWidth="1"/>
    <col min="48" max="48" width="5.6640625" style="55" customWidth="1"/>
    <col min="49" max="49" width="5.6640625" style="55" hidden="1" customWidth="1"/>
    <col min="50" max="50" width="7.83203125" style="55" hidden="1" customWidth="1"/>
    <col min="51" max="51" width="8.1640625" style="55" hidden="1" customWidth="1"/>
    <col min="52" max="52" width="10.33203125" style="55" hidden="1" customWidth="1"/>
    <col min="53" max="53" width="6.1640625" hidden="1" customWidth="1"/>
    <col min="54" max="56" width="16" hidden="1" customWidth="1"/>
    <col min="57" max="57" width="5.33203125" customWidth="1"/>
    <col min="58" max="77" width="16" hidden="1" customWidth="1"/>
    <col min="78" max="78" width="6.1640625" customWidth="1"/>
    <col min="79" max="79" width="16" hidden="1" customWidth="1"/>
    <col min="80" max="80" width="5.1640625" customWidth="1"/>
    <col min="81" max="110" width="16" hidden="1" customWidth="1"/>
    <col min="111" max="111" width="4.1640625" customWidth="1"/>
    <col min="112" max="197" width="16" customWidth="1"/>
    <col min="198" max="198" width="16" bestFit="1" customWidth="1"/>
  </cols>
  <sheetData>
    <row r="1" spans="1:111" ht="20.100000000000001" customHeight="1">
      <c r="A1" t="s">
        <v>130</v>
      </c>
    </row>
    <row r="2" spans="1:111" ht="20.25" customHeight="1">
      <c r="A2" s="148" t="s">
        <v>131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</row>
    <row r="3" spans="1:111" ht="24" customHeight="1">
      <c r="A3" s="153" t="s">
        <v>2</v>
      </c>
      <c r="B3" s="153"/>
      <c r="C3" s="153"/>
      <c r="D3" s="153"/>
      <c r="E3" s="61"/>
      <c r="F3" s="61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59"/>
      <c r="BZ3" s="63" t="s">
        <v>332</v>
      </c>
    </row>
    <row r="4" spans="1:111" ht="26.1" customHeight="1">
      <c r="A4" s="150" t="s">
        <v>5</v>
      </c>
      <c r="B4" s="151"/>
      <c r="C4" s="151"/>
      <c r="D4" s="150"/>
      <c r="E4" s="150" t="s">
        <v>53</v>
      </c>
      <c r="F4" s="150" t="s">
        <v>132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49" t="s">
        <v>133</v>
      </c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50" t="s">
        <v>134</v>
      </c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66" t="s">
        <v>135</v>
      </c>
      <c r="BI4" s="66"/>
      <c r="BJ4" s="66"/>
      <c r="BK4" s="66"/>
      <c r="BL4" s="66"/>
      <c r="BM4" s="66" t="s">
        <v>136</v>
      </c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152" t="s">
        <v>137</v>
      </c>
      <c r="CA4" s="152"/>
      <c r="CB4" s="152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 t="s">
        <v>138</v>
      </c>
      <c r="CR4" s="66"/>
      <c r="CS4" s="66"/>
      <c r="CT4" s="66" t="s">
        <v>139</v>
      </c>
      <c r="CU4" s="66"/>
      <c r="CV4" s="66"/>
      <c r="CW4" s="66"/>
      <c r="CX4" s="66"/>
      <c r="CY4" s="66"/>
      <c r="CZ4" s="66" t="s">
        <v>140</v>
      </c>
      <c r="DA4" s="66"/>
      <c r="DB4" s="66"/>
      <c r="DC4" s="66" t="s">
        <v>114</v>
      </c>
      <c r="DD4" s="66"/>
      <c r="DE4" s="66"/>
      <c r="DF4" s="66"/>
      <c r="DG4" s="66"/>
    </row>
    <row r="5" spans="1:111" ht="17.25" customHeight="1">
      <c r="A5" s="150" t="s">
        <v>63</v>
      </c>
      <c r="B5" s="151"/>
      <c r="C5" s="151"/>
      <c r="D5" s="150" t="s">
        <v>141</v>
      </c>
      <c r="E5" s="150"/>
      <c r="F5" s="150" t="s">
        <v>68</v>
      </c>
      <c r="G5" s="150" t="s">
        <v>142</v>
      </c>
      <c r="H5" s="150" t="s">
        <v>143</v>
      </c>
      <c r="I5" s="150" t="s">
        <v>144</v>
      </c>
      <c r="J5" s="150" t="s">
        <v>145</v>
      </c>
      <c r="K5" s="150" t="s">
        <v>146</v>
      </c>
      <c r="L5" s="150" t="s">
        <v>147</v>
      </c>
      <c r="M5" s="150" t="s">
        <v>148</v>
      </c>
      <c r="N5" s="150" t="s">
        <v>149</v>
      </c>
      <c r="O5" s="150" t="s">
        <v>150</v>
      </c>
      <c r="P5" s="150" t="s">
        <v>151</v>
      </c>
      <c r="Q5" s="150" t="s">
        <v>152</v>
      </c>
      <c r="R5" s="150" t="s">
        <v>153</v>
      </c>
      <c r="S5" s="150" t="s">
        <v>154</v>
      </c>
      <c r="T5" s="150" t="s">
        <v>68</v>
      </c>
      <c r="U5" s="150" t="s">
        <v>155</v>
      </c>
      <c r="V5" s="150" t="s">
        <v>156</v>
      </c>
      <c r="W5" s="150" t="s">
        <v>157</v>
      </c>
      <c r="X5" s="150" t="s">
        <v>158</v>
      </c>
      <c r="Y5" s="150" t="s">
        <v>159</v>
      </c>
      <c r="Z5" s="150" t="s">
        <v>160</v>
      </c>
      <c r="AA5" s="150" t="s">
        <v>161</v>
      </c>
      <c r="AB5" s="150" t="s">
        <v>162</v>
      </c>
      <c r="AC5" s="150" t="s">
        <v>163</v>
      </c>
      <c r="AD5" s="150" t="s">
        <v>164</v>
      </c>
      <c r="AE5" s="150" t="s">
        <v>165</v>
      </c>
      <c r="AF5" s="150" t="s">
        <v>166</v>
      </c>
      <c r="AG5" s="150" t="s">
        <v>167</v>
      </c>
      <c r="AH5" s="150" t="s">
        <v>168</v>
      </c>
      <c r="AI5" s="150" t="s">
        <v>169</v>
      </c>
      <c r="AJ5" s="150" t="s">
        <v>170</v>
      </c>
      <c r="AK5" s="150" t="s">
        <v>171</v>
      </c>
      <c r="AL5" s="150" t="s">
        <v>172</v>
      </c>
      <c r="AM5" s="150" t="s">
        <v>173</v>
      </c>
      <c r="AN5" s="150" t="s">
        <v>174</v>
      </c>
      <c r="AO5" s="150" t="s">
        <v>175</v>
      </c>
      <c r="AP5" s="150" t="s">
        <v>176</v>
      </c>
      <c r="AQ5" s="150" t="s">
        <v>177</v>
      </c>
      <c r="AR5" s="150" t="s">
        <v>178</v>
      </c>
      <c r="AS5" s="150" t="s">
        <v>179</v>
      </c>
      <c r="AT5" s="150" t="s">
        <v>180</v>
      </c>
      <c r="AU5" s="150" t="s">
        <v>181</v>
      </c>
      <c r="AV5" s="150" t="s">
        <v>68</v>
      </c>
      <c r="AW5" s="150" t="s">
        <v>182</v>
      </c>
      <c r="AX5" s="150" t="s">
        <v>183</v>
      </c>
      <c r="AY5" s="150" t="s">
        <v>184</v>
      </c>
      <c r="AZ5" s="150" t="s">
        <v>185</v>
      </c>
      <c r="BA5" s="150" t="s">
        <v>186</v>
      </c>
      <c r="BB5" s="150" t="s">
        <v>187</v>
      </c>
      <c r="BC5" s="150" t="s">
        <v>188</v>
      </c>
      <c r="BD5" s="150" t="s">
        <v>189</v>
      </c>
      <c r="BE5" s="150" t="s">
        <v>190</v>
      </c>
      <c r="BF5" s="150" t="s">
        <v>191</v>
      </c>
      <c r="BG5" s="150" t="s">
        <v>192</v>
      </c>
      <c r="BH5" s="66" t="s">
        <v>68</v>
      </c>
      <c r="BI5" s="66" t="s">
        <v>193</v>
      </c>
      <c r="BJ5" s="66" t="s">
        <v>194</v>
      </c>
      <c r="BK5" s="66" t="s">
        <v>195</v>
      </c>
      <c r="BL5" s="66" t="s">
        <v>196</v>
      </c>
      <c r="BM5" s="66" t="s">
        <v>68</v>
      </c>
      <c r="BN5" s="66" t="s">
        <v>197</v>
      </c>
      <c r="BO5" s="66" t="s">
        <v>198</v>
      </c>
      <c r="BP5" s="66" t="s">
        <v>199</v>
      </c>
      <c r="BQ5" s="66" t="s">
        <v>200</v>
      </c>
      <c r="BR5" s="66" t="s">
        <v>201</v>
      </c>
      <c r="BS5" s="66" t="s">
        <v>202</v>
      </c>
      <c r="BT5" s="66" t="s">
        <v>203</v>
      </c>
      <c r="BU5" s="66" t="s">
        <v>204</v>
      </c>
      <c r="BV5" s="66" t="s">
        <v>205</v>
      </c>
      <c r="BW5" s="66" t="s">
        <v>206</v>
      </c>
      <c r="BX5" s="66" t="s">
        <v>207</v>
      </c>
      <c r="BY5" s="66" t="s">
        <v>208</v>
      </c>
      <c r="BZ5" s="150" t="s">
        <v>68</v>
      </c>
      <c r="CA5" s="150" t="s">
        <v>197</v>
      </c>
      <c r="CB5" s="150" t="s">
        <v>198</v>
      </c>
      <c r="CC5" s="150" t="s">
        <v>199</v>
      </c>
      <c r="CD5" s="150" t="s">
        <v>200</v>
      </c>
      <c r="CE5" s="150" t="s">
        <v>201</v>
      </c>
      <c r="CF5" s="150" t="s">
        <v>202</v>
      </c>
      <c r="CG5" s="150" t="s">
        <v>203</v>
      </c>
      <c r="CH5" s="150" t="s">
        <v>209</v>
      </c>
      <c r="CI5" s="150" t="s">
        <v>210</v>
      </c>
      <c r="CJ5" s="150" t="s">
        <v>211</v>
      </c>
      <c r="CK5" s="150" t="s">
        <v>212</v>
      </c>
      <c r="CL5" s="150" t="s">
        <v>204</v>
      </c>
      <c r="CM5" s="150" t="s">
        <v>205</v>
      </c>
      <c r="CN5" s="150" t="s">
        <v>206</v>
      </c>
      <c r="CO5" s="150" t="s">
        <v>207</v>
      </c>
      <c r="CP5" s="150" t="s">
        <v>213</v>
      </c>
      <c r="CQ5" s="150" t="s">
        <v>68</v>
      </c>
      <c r="CR5" s="150" t="s">
        <v>214</v>
      </c>
      <c r="CS5" s="150" t="s">
        <v>215</v>
      </c>
      <c r="CT5" s="150" t="s">
        <v>68</v>
      </c>
      <c r="CU5" s="150" t="s">
        <v>214</v>
      </c>
      <c r="CV5" s="150" t="s">
        <v>216</v>
      </c>
      <c r="CW5" s="150" t="s">
        <v>217</v>
      </c>
      <c r="CX5" s="150" t="s">
        <v>218</v>
      </c>
      <c r="CY5" s="150" t="s">
        <v>215</v>
      </c>
      <c r="CZ5" s="150" t="s">
        <v>68</v>
      </c>
      <c r="DA5" s="150" t="s">
        <v>219</v>
      </c>
      <c r="DB5" s="150" t="s">
        <v>220</v>
      </c>
      <c r="DC5" s="150" t="s">
        <v>68</v>
      </c>
      <c r="DD5" s="150" t="s">
        <v>221</v>
      </c>
      <c r="DE5" s="150" t="s">
        <v>222</v>
      </c>
      <c r="DF5" s="150" t="s">
        <v>223</v>
      </c>
      <c r="DG5" s="150" t="s">
        <v>114</v>
      </c>
    </row>
    <row r="6" spans="1:111" ht="48" customHeight="1">
      <c r="A6" s="64" t="s">
        <v>73</v>
      </c>
      <c r="B6" s="65" t="s">
        <v>74</v>
      </c>
      <c r="C6" s="65" t="s">
        <v>75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</row>
    <row r="7" spans="1:111" ht="25.15" customHeight="1">
      <c r="A7" s="67"/>
      <c r="B7" s="68"/>
      <c r="C7" s="68"/>
      <c r="D7" s="67" t="s">
        <v>264</v>
      </c>
      <c r="E7" s="73">
        <f>F7+T7+AV7+BZ7</f>
        <v>3218.9720000000002</v>
      </c>
      <c r="F7" s="64">
        <f>SUM(G7:S7)</f>
        <v>2302.6200000000003</v>
      </c>
      <c r="G7" s="64">
        <f>SUM(G8:G26)</f>
        <v>862.73</v>
      </c>
      <c r="H7" s="64">
        <f t="shared" ref="H7:S7" si="0">SUM(H8:H26)</f>
        <v>226.41000000000003</v>
      </c>
      <c r="I7" s="64">
        <f t="shared" si="0"/>
        <v>15.8</v>
      </c>
      <c r="J7" s="64">
        <f t="shared" si="0"/>
        <v>0</v>
      </c>
      <c r="K7" s="64">
        <f t="shared" si="0"/>
        <v>503.11</v>
      </c>
      <c r="L7" s="64">
        <f t="shared" si="0"/>
        <v>246.66</v>
      </c>
      <c r="M7" s="64">
        <f t="shared" si="0"/>
        <v>24.78</v>
      </c>
      <c r="N7" s="64">
        <f t="shared" si="0"/>
        <v>155.66</v>
      </c>
      <c r="O7" s="64">
        <f t="shared" si="0"/>
        <v>0</v>
      </c>
      <c r="P7" s="64">
        <f t="shared" si="0"/>
        <v>19.490000000000002</v>
      </c>
      <c r="Q7" s="64">
        <f t="shared" si="0"/>
        <v>184.98</v>
      </c>
      <c r="R7" s="64">
        <f t="shared" si="0"/>
        <v>0</v>
      </c>
      <c r="S7" s="64">
        <f t="shared" si="0"/>
        <v>63</v>
      </c>
      <c r="T7" s="64">
        <f>SUM(U7:AU7)</f>
        <v>889.75</v>
      </c>
      <c r="U7" s="64">
        <f>SUM(U8:U27)</f>
        <v>40</v>
      </c>
      <c r="V7" s="64">
        <f t="shared" ref="V7:AU7" si="1">SUM(V8:V27)</f>
        <v>12.5</v>
      </c>
      <c r="W7" s="64">
        <f t="shared" si="1"/>
        <v>0</v>
      </c>
      <c r="X7" s="64">
        <f t="shared" si="1"/>
        <v>0</v>
      </c>
      <c r="Y7" s="64">
        <f t="shared" si="1"/>
        <v>12</v>
      </c>
      <c r="Z7" s="64">
        <f t="shared" si="1"/>
        <v>22.1</v>
      </c>
      <c r="AA7" s="64">
        <f t="shared" si="1"/>
        <v>21</v>
      </c>
      <c r="AB7" s="64">
        <f t="shared" si="1"/>
        <v>0</v>
      </c>
      <c r="AC7" s="64">
        <f t="shared" si="1"/>
        <v>8.4</v>
      </c>
      <c r="AD7" s="64">
        <f t="shared" si="1"/>
        <v>52.5</v>
      </c>
      <c r="AE7" s="64">
        <f t="shared" si="1"/>
        <v>0</v>
      </c>
      <c r="AF7" s="64">
        <f t="shared" si="1"/>
        <v>12</v>
      </c>
      <c r="AG7" s="64">
        <f t="shared" si="1"/>
        <v>0</v>
      </c>
      <c r="AH7" s="64">
        <f t="shared" si="1"/>
        <v>5</v>
      </c>
      <c r="AI7" s="64">
        <f t="shared" si="1"/>
        <v>8</v>
      </c>
      <c r="AJ7" s="64">
        <f t="shared" si="1"/>
        <v>10</v>
      </c>
      <c r="AK7" s="64">
        <f t="shared" si="1"/>
        <v>0</v>
      </c>
      <c r="AL7" s="64">
        <f t="shared" si="1"/>
        <v>0</v>
      </c>
      <c r="AM7" s="64">
        <f t="shared" si="1"/>
        <v>0</v>
      </c>
      <c r="AN7" s="64">
        <f t="shared" si="1"/>
        <v>12</v>
      </c>
      <c r="AO7" s="64">
        <f t="shared" si="1"/>
        <v>28</v>
      </c>
      <c r="AP7" s="64">
        <f t="shared" si="1"/>
        <v>17.25</v>
      </c>
      <c r="AQ7" s="64">
        <f t="shared" si="1"/>
        <v>25.880000000000003</v>
      </c>
      <c r="AR7" s="64">
        <f t="shared" si="1"/>
        <v>18.5</v>
      </c>
      <c r="AS7" s="64">
        <f t="shared" si="1"/>
        <v>46.26</v>
      </c>
      <c r="AT7" s="64">
        <f t="shared" si="1"/>
        <v>0</v>
      </c>
      <c r="AU7" s="64">
        <f t="shared" si="1"/>
        <v>538.36</v>
      </c>
      <c r="AV7" s="64">
        <f>SUM(AW7:BG7)</f>
        <v>6.6019999999999994</v>
      </c>
      <c r="AW7" s="64">
        <f>SUM(AW8:AW26)</f>
        <v>0</v>
      </c>
      <c r="AX7" s="64">
        <f>SUM(AX8:AX26)</f>
        <v>0</v>
      </c>
      <c r="AY7" s="64">
        <f>SUM(AY8:AY26)</f>
        <v>0</v>
      </c>
      <c r="AZ7" s="64">
        <f>SUM(AZ8:AZ26)</f>
        <v>0</v>
      </c>
      <c r="BA7" s="64">
        <f>SUM(BA8:BA27)</f>
        <v>6.3</v>
      </c>
      <c r="BB7" s="64">
        <f>SUM(BB8:BB27)</f>
        <v>0</v>
      </c>
      <c r="BC7" s="64">
        <f>SUM(BC8:BC27)</f>
        <v>0</v>
      </c>
      <c r="BD7" s="64">
        <f>SUM(BD8:BD27)</f>
        <v>0</v>
      </c>
      <c r="BE7" s="64">
        <f>SUM(BE8:BE27)</f>
        <v>0.30199999999999999</v>
      </c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120">
        <f>SUM(CA7:CP7)</f>
        <v>20</v>
      </c>
      <c r="CA7" s="64">
        <f t="shared" ref="CA7:DG7" si="2">SUM(CA8:CA26)</f>
        <v>0</v>
      </c>
      <c r="CB7" s="64">
        <f t="shared" si="2"/>
        <v>20</v>
      </c>
      <c r="CC7" s="64">
        <f t="shared" si="2"/>
        <v>0</v>
      </c>
      <c r="CD7" s="64">
        <f t="shared" si="2"/>
        <v>0</v>
      </c>
      <c r="CE7" s="64">
        <f t="shared" si="2"/>
        <v>0</v>
      </c>
      <c r="CF7" s="64">
        <f t="shared" si="2"/>
        <v>0</v>
      </c>
      <c r="CG7" s="64">
        <f t="shared" si="2"/>
        <v>0</v>
      </c>
      <c r="CH7" s="64">
        <f t="shared" si="2"/>
        <v>0</v>
      </c>
      <c r="CI7" s="64">
        <f t="shared" si="2"/>
        <v>0</v>
      </c>
      <c r="CJ7" s="64">
        <f t="shared" si="2"/>
        <v>0</v>
      </c>
      <c r="CK7" s="64">
        <f t="shared" si="2"/>
        <v>0</v>
      </c>
      <c r="CL7" s="64">
        <f t="shared" si="2"/>
        <v>0</v>
      </c>
      <c r="CM7" s="64">
        <f t="shared" si="2"/>
        <v>0</v>
      </c>
      <c r="CN7" s="64">
        <f t="shared" si="2"/>
        <v>0</v>
      </c>
      <c r="CO7" s="64">
        <f t="shared" si="2"/>
        <v>0</v>
      </c>
      <c r="CP7" s="64">
        <f t="shared" si="2"/>
        <v>0</v>
      </c>
      <c r="CQ7" s="64">
        <f t="shared" si="2"/>
        <v>0</v>
      </c>
      <c r="CR7" s="64">
        <f t="shared" si="2"/>
        <v>0</v>
      </c>
      <c r="CS7" s="64">
        <f t="shared" si="2"/>
        <v>0</v>
      </c>
      <c r="CT7" s="64">
        <f t="shared" si="2"/>
        <v>0</v>
      </c>
      <c r="CU7" s="64">
        <f t="shared" si="2"/>
        <v>0</v>
      </c>
      <c r="CV7" s="64">
        <f t="shared" si="2"/>
        <v>0</v>
      </c>
      <c r="CW7" s="64">
        <f t="shared" si="2"/>
        <v>0</v>
      </c>
      <c r="CX7" s="64">
        <f t="shared" si="2"/>
        <v>0</v>
      </c>
      <c r="CY7" s="64">
        <f t="shared" si="2"/>
        <v>0</v>
      </c>
      <c r="CZ7" s="64">
        <f t="shared" si="2"/>
        <v>0</v>
      </c>
      <c r="DA7" s="64">
        <f t="shared" si="2"/>
        <v>0</v>
      </c>
      <c r="DB7" s="64">
        <f t="shared" si="2"/>
        <v>0</v>
      </c>
      <c r="DC7" s="64">
        <f t="shared" si="2"/>
        <v>0</v>
      </c>
      <c r="DD7" s="64">
        <f t="shared" si="2"/>
        <v>0</v>
      </c>
      <c r="DE7" s="64">
        <f t="shared" si="2"/>
        <v>0</v>
      </c>
      <c r="DF7" s="64">
        <f t="shared" si="2"/>
        <v>0</v>
      </c>
      <c r="DG7" s="64">
        <f t="shared" si="2"/>
        <v>0</v>
      </c>
    </row>
    <row r="8" spans="1:111" ht="24.95" customHeight="1">
      <c r="A8" s="69" t="s">
        <v>334</v>
      </c>
      <c r="B8" s="68" t="s">
        <v>333</v>
      </c>
      <c r="C8" s="68" t="s">
        <v>333</v>
      </c>
      <c r="D8" s="70" t="s">
        <v>277</v>
      </c>
      <c r="E8" s="64">
        <f t="shared" ref="E8:E25" si="3">F8+T8+AV8+BZ8</f>
        <v>246.66</v>
      </c>
      <c r="F8" s="64">
        <f t="shared" ref="F8:F25" si="4">SUM(G8:S8)</f>
        <v>246.66</v>
      </c>
      <c r="G8" s="64"/>
      <c r="H8" s="64"/>
      <c r="I8" s="64"/>
      <c r="J8" s="64"/>
      <c r="K8" s="64"/>
      <c r="L8" s="64">
        <v>246.66</v>
      </c>
      <c r="M8" s="64"/>
      <c r="N8" s="64"/>
      <c r="O8" s="64"/>
      <c r="P8" s="64"/>
      <c r="Q8" s="64"/>
      <c r="R8" s="64"/>
      <c r="S8" s="64"/>
      <c r="T8" s="64">
        <f t="shared" ref="T8:T27" si="5">SUM(U8:AU8)</f>
        <v>0</v>
      </c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>
        <f t="shared" ref="AV8:AV27" si="6">SUM(AW8:BG8)</f>
        <v>0</v>
      </c>
      <c r="AW8" s="64"/>
      <c r="AX8" s="64"/>
      <c r="AY8" s="64"/>
      <c r="AZ8" s="64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>
        <f t="shared" ref="BZ8:BZ27" si="7">SUM(CA8:CP8)</f>
        <v>0</v>
      </c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</row>
    <row r="9" spans="1:111" ht="24.95" customHeight="1">
      <c r="A9" s="69" t="s">
        <v>334</v>
      </c>
      <c r="B9" s="68" t="s">
        <v>333</v>
      </c>
      <c r="C9" s="68" t="s">
        <v>286</v>
      </c>
      <c r="D9" s="70" t="s">
        <v>279</v>
      </c>
      <c r="E9" s="64">
        <f t="shared" si="3"/>
        <v>24.78</v>
      </c>
      <c r="F9" s="64">
        <f t="shared" si="4"/>
        <v>24.78</v>
      </c>
      <c r="G9" s="64"/>
      <c r="H9" s="64"/>
      <c r="I9" s="64"/>
      <c r="J9" s="64"/>
      <c r="K9" s="64"/>
      <c r="L9" s="64"/>
      <c r="M9" s="64">
        <v>24.78</v>
      </c>
      <c r="N9" s="64"/>
      <c r="O9" s="64"/>
      <c r="P9" s="64"/>
      <c r="Q9" s="64"/>
      <c r="R9" s="64"/>
      <c r="S9" s="64"/>
      <c r="T9" s="64">
        <f t="shared" si="5"/>
        <v>0</v>
      </c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>
        <f t="shared" si="6"/>
        <v>0</v>
      </c>
      <c r="AW9" s="64"/>
      <c r="AX9" s="64"/>
      <c r="AY9" s="64"/>
      <c r="AZ9" s="64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>
        <f t="shared" si="7"/>
        <v>0</v>
      </c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</row>
    <row r="10" spans="1:111" ht="24.95" customHeight="1">
      <c r="A10" s="67">
        <v>210</v>
      </c>
      <c r="B10" s="68" t="s">
        <v>335</v>
      </c>
      <c r="C10" s="68" t="s">
        <v>283</v>
      </c>
      <c r="D10" s="70" t="s">
        <v>272</v>
      </c>
      <c r="E10" s="64">
        <f t="shared" si="3"/>
        <v>30.94</v>
      </c>
      <c r="F10" s="64">
        <f t="shared" si="4"/>
        <v>30.94</v>
      </c>
      <c r="G10" s="64"/>
      <c r="H10" s="64"/>
      <c r="I10" s="64"/>
      <c r="J10" s="64"/>
      <c r="K10" s="64"/>
      <c r="L10" s="64"/>
      <c r="M10" s="64"/>
      <c r="N10" s="64">
        <v>30.94</v>
      </c>
      <c r="O10" s="64"/>
      <c r="P10" s="64"/>
      <c r="Q10" s="64"/>
      <c r="R10" s="64"/>
      <c r="S10" s="64"/>
      <c r="T10" s="64">
        <f t="shared" si="5"/>
        <v>0</v>
      </c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>
        <f t="shared" si="6"/>
        <v>0</v>
      </c>
      <c r="AW10" s="64"/>
      <c r="AX10" s="64"/>
      <c r="AY10" s="64"/>
      <c r="AZ10" s="64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>
        <f t="shared" si="7"/>
        <v>0</v>
      </c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</row>
    <row r="11" spans="1:111" ht="24.95" customHeight="1">
      <c r="A11" s="67">
        <v>210</v>
      </c>
      <c r="B11" s="68" t="s">
        <v>335</v>
      </c>
      <c r="C11" s="68" t="s">
        <v>327</v>
      </c>
      <c r="D11" s="70" t="s">
        <v>274</v>
      </c>
      <c r="E11" s="64">
        <f t="shared" si="3"/>
        <v>124.72</v>
      </c>
      <c r="F11" s="64">
        <f t="shared" si="4"/>
        <v>124.72</v>
      </c>
      <c r="G11" s="64"/>
      <c r="H11" s="64"/>
      <c r="I11" s="64"/>
      <c r="J11" s="64"/>
      <c r="K11" s="64"/>
      <c r="L11" s="64"/>
      <c r="M11" s="64"/>
      <c r="N11" s="64">
        <v>124.72</v>
      </c>
      <c r="O11" s="64"/>
      <c r="P11" s="64"/>
      <c r="Q11" s="64"/>
      <c r="R11" s="64"/>
      <c r="S11" s="64"/>
      <c r="T11" s="64">
        <f t="shared" si="5"/>
        <v>0</v>
      </c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>
        <f t="shared" si="6"/>
        <v>0</v>
      </c>
      <c r="AW11" s="64"/>
      <c r="AX11" s="64"/>
      <c r="AY11" s="64"/>
      <c r="AZ11" s="64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>
        <f t="shared" si="7"/>
        <v>0</v>
      </c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</row>
    <row r="12" spans="1:111" ht="24.95" customHeight="1">
      <c r="A12" s="67">
        <v>211</v>
      </c>
      <c r="B12" s="68" t="s">
        <v>286</v>
      </c>
      <c r="C12" s="68" t="s">
        <v>295</v>
      </c>
      <c r="D12" s="70" t="s">
        <v>336</v>
      </c>
      <c r="E12" s="64">
        <f t="shared" si="3"/>
        <v>10</v>
      </c>
      <c r="F12" s="64">
        <f t="shared" si="4"/>
        <v>0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>
        <f t="shared" si="5"/>
        <v>10</v>
      </c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>
        <v>10</v>
      </c>
      <c r="AV12" s="64">
        <f t="shared" si="6"/>
        <v>0</v>
      </c>
      <c r="AW12" s="64"/>
      <c r="AX12" s="64"/>
      <c r="AY12" s="64"/>
      <c r="AZ12" s="64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>
        <f t="shared" si="7"/>
        <v>0</v>
      </c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</row>
    <row r="13" spans="1:111" ht="29.1" customHeight="1">
      <c r="A13" s="71" t="s">
        <v>337</v>
      </c>
      <c r="B13" s="71" t="s">
        <v>283</v>
      </c>
      <c r="C13" s="71" t="s">
        <v>338</v>
      </c>
      <c r="D13" s="70" t="s">
        <v>339</v>
      </c>
      <c r="E13" s="64">
        <f t="shared" si="3"/>
        <v>60</v>
      </c>
      <c r="F13" s="64">
        <f t="shared" si="4"/>
        <v>0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>
        <f t="shared" si="5"/>
        <v>60</v>
      </c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>
        <v>60</v>
      </c>
      <c r="AV13" s="64">
        <f t="shared" si="6"/>
        <v>0</v>
      </c>
      <c r="AW13" s="64"/>
      <c r="AX13" s="64"/>
      <c r="AY13" s="64"/>
      <c r="AZ13" s="64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>
        <f t="shared" si="7"/>
        <v>0</v>
      </c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</row>
    <row r="14" spans="1:111" ht="24.95" customHeight="1">
      <c r="A14" s="71" t="s">
        <v>337</v>
      </c>
      <c r="B14" s="71" t="s">
        <v>327</v>
      </c>
      <c r="C14" s="71" t="s">
        <v>333</v>
      </c>
      <c r="D14" s="70" t="s">
        <v>340</v>
      </c>
      <c r="E14" s="64">
        <f t="shared" si="3"/>
        <v>65</v>
      </c>
      <c r="F14" s="64">
        <f t="shared" si="4"/>
        <v>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>
        <f t="shared" si="5"/>
        <v>65</v>
      </c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>
        <v>65</v>
      </c>
      <c r="AV14" s="64">
        <f t="shared" si="6"/>
        <v>0</v>
      </c>
      <c r="AW14" s="64"/>
      <c r="AX14" s="64"/>
      <c r="AY14" s="64"/>
      <c r="AZ14" s="64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>
        <f t="shared" si="7"/>
        <v>0</v>
      </c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</row>
    <row r="15" spans="1:111" ht="24.95" customHeight="1">
      <c r="A15" s="71" t="s">
        <v>337</v>
      </c>
      <c r="B15" s="71" t="s">
        <v>327</v>
      </c>
      <c r="C15" s="71" t="s">
        <v>341</v>
      </c>
      <c r="D15" s="70" t="s">
        <v>342</v>
      </c>
      <c r="E15" s="64">
        <f t="shared" si="3"/>
        <v>33</v>
      </c>
      <c r="F15" s="64">
        <f t="shared" si="4"/>
        <v>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>
        <f t="shared" si="5"/>
        <v>33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>
        <v>33</v>
      </c>
      <c r="AV15" s="64">
        <f t="shared" si="6"/>
        <v>0</v>
      </c>
      <c r="AW15" s="64"/>
      <c r="AX15" s="64"/>
      <c r="AY15" s="64"/>
      <c r="AZ15" s="64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>
        <f t="shared" si="7"/>
        <v>0</v>
      </c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</row>
    <row r="16" spans="1:111" ht="24.95" customHeight="1">
      <c r="A16" s="71" t="s">
        <v>337</v>
      </c>
      <c r="B16" s="71" t="s">
        <v>327</v>
      </c>
      <c r="C16" s="71" t="s">
        <v>335</v>
      </c>
      <c r="D16" s="70" t="s">
        <v>343</v>
      </c>
      <c r="E16" s="64">
        <f t="shared" si="3"/>
        <v>8</v>
      </c>
      <c r="F16" s="64">
        <f t="shared" si="4"/>
        <v>0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>
        <f t="shared" si="5"/>
        <v>8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>
        <v>8</v>
      </c>
      <c r="AV16" s="64">
        <f t="shared" si="6"/>
        <v>0</v>
      </c>
      <c r="AW16" s="64"/>
      <c r="AX16" s="64"/>
      <c r="AY16" s="64"/>
      <c r="AZ16" s="64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>
        <f t="shared" si="7"/>
        <v>0</v>
      </c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</row>
    <row r="17" spans="1:111" ht="24.95" customHeight="1">
      <c r="A17" s="71" t="s">
        <v>337</v>
      </c>
      <c r="B17" s="71" t="s">
        <v>327</v>
      </c>
      <c r="C17" s="71" t="s">
        <v>345</v>
      </c>
      <c r="D17" s="70" t="s">
        <v>344</v>
      </c>
      <c r="E17" s="64">
        <f t="shared" si="3"/>
        <v>20</v>
      </c>
      <c r="F17" s="64">
        <f t="shared" si="4"/>
        <v>0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>
        <f t="shared" si="5"/>
        <v>20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>
        <v>20</v>
      </c>
      <c r="AV17" s="64">
        <f t="shared" si="6"/>
        <v>0</v>
      </c>
      <c r="AW17" s="64"/>
      <c r="AX17" s="64"/>
      <c r="AY17" s="64"/>
      <c r="AZ17" s="64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>
        <f t="shared" si="7"/>
        <v>0</v>
      </c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</row>
    <row r="18" spans="1:111" ht="24.95" customHeight="1">
      <c r="A18" s="71" t="s">
        <v>282</v>
      </c>
      <c r="B18" s="71" t="s">
        <v>283</v>
      </c>
      <c r="C18" s="71" t="s">
        <v>283</v>
      </c>
      <c r="D18" s="70" t="s">
        <v>267</v>
      </c>
      <c r="E18" s="64">
        <f t="shared" si="3"/>
        <v>637.31000000000006</v>
      </c>
      <c r="F18" s="64">
        <f t="shared" si="4"/>
        <v>354.02</v>
      </c>
      <c r="G18" s="64">
        <v>189.64</v>
      </c>
      <c r="H18" s="64">
        <v>145.80000000000001</v>
      </c>
      <c r="I18" s="64">
        <v>15.8</v>
      </c>
      <c r="J18" s="64"/>
      <c r="K18" s="64"/>
      <c r="L18" s="64"/>
      <c r="M18" s="64"/>
      <c r="N18" s="64"/>
      <c r="O18" s="64"/>
      <c r="P18" s="64">
        <v>2.78</v>
      </c>
      <c r="Q18" s="64"/>
      <c r="R18" s="64"/>
      <c r="S18" s="64"/>
      <c r="T18" s="64">
        <f t="shared" si="5"/>
        <v>256.94</v>
      </c>
      <c r="U18" s="64">
        <v>10</v>
      </c>
      <c r="V18" s="72">
        <v>2.5</v>
      </c>
      <c r="W18" s="64"/>
      <c r="X18" s="64"/>
      <c r="Y18" s="64">
        <v>6</v>
      </c>
      <c r="Z18" s="64">
        <v>10.1</v>
      </c>
      <c r="AA18" s="64">
        <v>6</v>
      </c>
      <c r="AB18" s="64"/>
      <c r="AC18" s="64">
        <v>8.4</v>
      </c>
      <c r="AD18" s="64">
        <v>8.5</v>
      </c>
      <c r="AE18" s="64"/>
      <c r="AF18" s="64">
        <v>2</v>
      </c>
      <c r="AG18" s="64"/>
      <c r="AH18" s="64">
        <v>2</v>
      </c>
      <c r="AI18" s="64">
        <v>3</v>
      </c>
      <c r="AJ18" s="64">
        <v>10</v>
      </c>
      <c r="AK18" s="64"/>
      <c r="AL18" s="64"/>
      <c r="AM18" s="64"/>
      <c r="AN18" s="64">
        <v>2</v>
      </c>
      <c r="AO18" s="64"/>
      <c r="AP18" s="64">
        <v>3.79</v>
      </c>
      <c r="AQ18" s="64">
        <v>5.69</v>
      </c>
      <c r="AR18" s="64"/>
      <c r="AS18" s="64">
        <v>46.26</v>
      </c>
      <c r="AT18" s="64"/>
      <c r="AU18" s="64">
        <v>130.69999999999999</v>
      </c>
      <c r="AV18" s="64">
        <f t="shared" si="6"/>
        <v>6.35</v>
      </c>
      <c r="AW18" s="64"/>
      <c r="AX18" s="64"/>
      <c r="AY18" s="64"/>
      <c r="AZ18" s="64"/>
      <c r="BA18" s="64">
        <v>6.3</v>
      </c>
      <c r="BB18" s="66"/>
      <c r="BC18" s="66"/>
      <c r="BD18" s="66"/>
      <c r="BE18" s="66">
        <v>0.05</v>
      </c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>
        <f t="shared" si="7"/>
        <v>20</v>
      </c>
      <c r="CA18" s="66"/>
      <c r="CB18" s="66">
        <v>20</v>
      </c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</row>
    <row r="19" spans="1:111" ht="24.95" customHeight="1">
      <c r="A19" s="71" t="s">
        <v>282</v>
      </c>
      <c r="B19" s="71" t="s">
        <v>283</v>
      </c>
      <c r="C19" s="71" t="s">
        <v>327</v>
      </c>
      <c r="D19" s="70" t="s">
        <v>346</v>
      </c>
      <c r="E19" s="64">
        <f t="shared" si="3"/>
        <v>43.5</v>
      </c>
      <c r="F19" s="64">
        <f t="shared" si="4"/>
        <v>0</v>
      </c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>
        <f t="shared" si="5"/>
        <v>43.5</v>
      </c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>
        <v>10</v>
      </c>
      <c r="AO19" s="64"/>
      <c r="AP19" s="64"/>
      <c r="AQ19" s="64"/>
      <c r="AR19" s="64">
        <v>18.5</v>
      </c>
      <c r="AS19" s="64"/>
      <c r="AT19" s="64"/>
      <c r="AU19" s="64">
        <v>15</v>
      </c>
      <c r="AV19" s="64">
        <f t="shared" si="6"/>
        <v>0</v>
      </c>
      <c r="AW19" s="64"/>
      <c r="AX19" s="64"/>
      <c r="AY19" s="64"/>
      <c r="AZ19" s="64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>
        <f t="shared" si="7"/>
        <v>0</v>
      </c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</row>
    <row r="20" spans="1:111" ht="24.95" customHeight="1">
      <c r="A20" s="67">
        <v>220</v>
      </c>
      <c r="B20" s="68" t="s">
        <v>283</v>
      </c>
      <c r="C20" s="68" t="s">
        <v>284</v>
      </c>
      <c r="D20" s="70" t="s">
        <v>347</v>
      </c>
      <c r="E20" s="64">
        <f t="shared" si="3"/>
        <v>10</v>
      </c>
      <c r="F20" s="64">
        <f t="shared" si="4"/>
        <v>0</v>
      </c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>
        <f t="shared" si="5"/>
        <v>10</v>
      </c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>
        <v>10</v>
      </c>
      <c r="AV20" s="64">
        <f t="shared" si="6"/>
        <v>0</v>
      </c>
      <c r="AW20" s="64"/>
      <c r="AX20" s="64"/>
      <c r="AY20" s="64"/>
      <c r="AZ20" s="64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>
        <f t="shared" si="7"/>
        <v>0</v>
      </c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</row>
    <row r="21" spans="1:111" ht="24.95" customHeight="1">
      <c r="A21" s="67">
        <v>220</v>
      </c>
      <c r="B21" s="68" t="s">
        <v>283</v>
      </c>
      <c r="C21" s="68" t="s">
        <v>286</v>
      </c>
      <c r="D21" s="70" t="s">
        <v>348</v>
      </c>
      <c r="E21" s="64">
        <f t="shared" si="3"/>
        <v>42</v>
      </c>
      <c r="F21" s="64">
        <f t="shared" si="4"/>
        <v>0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>
        <f t="shared" si="5"/>
        <v>42</v>
      </c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>
        <v>18</v>
      </c>
      <c r="AP21" s="64"/>
      <c r="AQ21" s="64"/>
      <c r="AR21" s="64"/>
      <c r="AS21" s="64"/>
      <c r="AT21" s="64"/>
      <c r="AU21" s="64">
        <v>24</v>
      </c>
      <c r="AV21" s="64">
        <f t="shared" si="6"/>
        <v>0</v>
      </c>
      <c r="AW21" s="64"/>
      <c r="AX21" s="64"/>
      <c r="AY21" s="64"/>
      <c r="AZ21" s="64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>
        <f t="shared" si="7"/>
        <v>0</v>
      </c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</row>
    <row r="22" spans="1:111" ht="24.95" customHeight="1">
      <c r="A22" s="67">
        <v>220</v>
      </c>
      <c r="B22" s="68" t="s">
        <v>283</v>
      </c>
      <c r="C22" s="68" t="s">
        <v>288</v>
      </c>
      <c r="D22" s="70" t="s">
        <v>349</v>
      </c>
      <c r="E22" s="64">
        <f t="shared" si="3"/>
        <v>50</v>
      </c>
      <c r="F22" s="64">
        <f t="shared" si="4"/>
        <v>0</v>
      </c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>
        <f t="shared" si="5"/>
        <v>50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>
        <v>50</v>
      </c>
      <c r="AV22" s="64">
        <f t="shared" si="6"/>
        <v>0</v>
      </c>
      <c r="AW22" s="64"/>
      <c r="AX22" s="64"/>
      <c r="AY22" s="64"/>
      <c r="AZ22" s="64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>
        <f t="shared" si="7"/>
        <v>0</v>
      </c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</row>
    <row r="23" spans="1:111" ht="24.95" customHeight="1">
      <c r="A23" s="67">
        <v>220</v>
      </c>
      <c r="B23" s="68" t="s">
        <v>283</v>
      </c>
      <c r="C23" s="68" t="s">
        <v>290</v>
      </c>
      <c r="D23" s="70" t="s">
        <v>350</v>
      </c>
      <c r="E23" s="64">
        <f t="shared" si="3"/>
        <v>15</v>
      </c>
      <c r="F23" s="64">
        <f t="shared" si="4"/>
        <v>0</v>
      </c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>
        <f t="shared" si="5"/>
        <v>15</v>
      </c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>
        <v>15</v>
      </c>
      <c r="AV23" s="64">
        <f t="shared" si="6"/>
        <v>0</v>
      </c>
      <c r="AW23" s="64"/>
      <c r="AX23" s="64"/>
      <c r="AY23" s="64"/>
      <c r="AZ23" s="64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>
        <f t="shared" si="7"/>
        <v>0</v>
      </c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</row>
    <row r="24" spans="1:111" ht="24.95" customHeight="1">
      <c r="A24" s="67">
        <v>220</v>
      </c>
      <c r="B24" s="68" t="s">
        <v>283</v>
      </c>
      <c r="C24" s="68" t="s">
        <v>292</v>
      </c>
      <c r="D24" s="70" t="s">
        <v>351</v>
      </c>
      <c r="E24" s="64">
        <f t="shared" si="3"/>
        <v>35</v>
      </c>
      <c r="F24" s="64">
        <f t="shared" si="4"/>
        <v>0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>
        <f t="shared" si="5"/>
        <v>35</v>
      </c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>
        <v>35</v>
      </c>
      <c r="AV24" s="64">
        <f t="shared" si="6"/>
        <v>0</v>
      </c>
      <c r="AW24" s="64"/>
      <c r="AX24" s="64"/>
      <c r="AY24" s="64"/>
      <c r="AZ24" s="64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>
        <f t="shared" si="7"/>
        <v>0</v>
      </c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</row>
    <row r="25" spans="1:111" ht="24.95" customHeight="1">
      <c r="A25" s="67">
        <v>220</v>
      </c>
      <c r="B25" s="68" t="s">
        <v>283</v>
      </c>
      <c r="C25" s="68" t="s">
        <v>352</v>
      </c>
      <c r="D25" s="70" t="s">
        <v>269</v>
      </c>
      <c r="E25" s="64">
        <f t="shared" si="3"/>
        <v>1563.0819999999999</v>
      </c>
      <c r="F25" s="64">
        <f t="shared" si="4"/>
        <v>1336.52</v>
      </c>
      <c r="G25" s="64">
        <v>673.09</v>
      </c>
      <c r="H25" s="64">
        <v>80.61</v>
      </c>
      <c r="I25" s="64"/>
      <c r="J25" s="64"/>
      <c r="K25" s="64">
        <v>503.11</v>
      </c>
      <c r="L25" s="64"/>
      <c r="M25" s="64"/>
      <c r="N25" s="64"/>
      <c r="O25" s="64"/>
      <c r="P25" s="64">
        <v>16.71</v>
      </c>
      <c r="Q25" s="64"/>
      <c r="R25" s="64"/>
      <c r="S25" s="64">
        <v>63</v>
      </c>
      <c r="T25" s="64">
        <f t="shared" si="5"/>
        <v>226.31</v>
      </c>
      <c r="U25" s="64">
        <v>30</v>
      </c>
      <c r="V25" s="64">
        <v>10</v>
      </c>
      <c r="W25" s="64"/>
      <c r="X25" s="64"/>
      <c r="Y25" s="64">
        <v>6</v>
      </c>
      <c r="Z25" s="64">
        <v>12</v>
      </c>
      <c r="AA25" s="64">
        <v>15</v>
      </c>
      <c r="AB25" s="64"/>
      <c r="AC25" s="64"/>
      <c r="AD25" s="64">
        <v>44</v>
      </c>
      <c r="AE25" s="64"/>
      <c r="AF25" s="64">
        <v>10</v>
      </c>
      <c r="AG25" s="64"/>
      <c r="AH25" s="64">
        <v>3</v>
      </c>
      <c r="AI25" s="64">
        <v>5</v>
      </c>
      <c r="AJ25" s="64"/>
      <c r="AK25" s="64"/>
      <c r="AL25" s="64"/>
      <c r="AM25" s="64"/>
      <c r="AN25" s="64"/>
      <c r="AO25" s="64">
        <v>10</v>
      </c>
      <c r="AP25" s="64">
        <v>13.46</v>
      </c>
      <c r="AQ25" s="64">
        <v>20.190000000000001</v>
      </c>
      <c r="AR25" s="64"/>
      <c r="AS25" s="64"/>
      <c r="AT25" s="64"/>
      <c r="AU25" s="64">
        <v>47.66</v>
      </c>
      <c r="AV25" s="64">
        <f t="shared" si="6"/>
        <v>0.252</v>
      </c>
      <c r="AW25" s="64"/>
      <c r="AX25" s="64"/>
      <c r="AY25" s="64"/>
      <c r="AZ25" s="64"/>
      <c r="BA25" s="66"/>
      <c r="BB25" s="66"/>
      <c r="BC25" s="66"/>
      <c r="BD25" s="66"/>
      <c r="BE25" s="66">
        <v>0.252</v>
      </c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>
        <f t="shared" si="7"/>
        <v>0</v>
      </c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</row>
    <row r="26" spans="1:111" ht="24.95" customHeight="1">
      <c r="A26" s="67">
        <v>221</v>
      </c>
      <c r="B26" s="68" t="s">
        <v>327</v>
      </c>
      <c r="C26" s="68" t="s">
        <v>283</v>
      </c>
      <c r="D26" s="70" t="s">
        <v>152</v>
      </c>
      <c r="E26" s="64">
        <f>F26+T26+AV26+BZ26</f>
        <v>184.98</v>
      </c>
      <c r="F26" s="64">
        <f>SUM(G26:S26)</f>
        <v>184.98</v>
      </c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>
        <v>184.98</v>
      </c>
      <c r="R26" s="64"/>
      <c r="S26" s="64"/>
      <c r="T26" s="64">
        <f t="shared" si="5"/>
        <v>0</v>
      </c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>
        <f t="shared" si="6"/>
        <v>0</v>
      </c>
      <c r="AW26" s="64"/>
      <c r="AX26" s="64"/>
      <c r="AY26" s="64"/>
      <c r="AZ26" s="64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>
        <f t="shared" si="7"/>
        <v>0</v>
      </c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</row>
    <row r="27" spans="1:111" ht="24.95" customHeight="1">
      <c r="A27" s="67">
        <v>224</v>
      </c>
      <c r="B27" s="68" t="s">
        <v>286</v>
      </c>
      <c r="C27" s="68" t="s">
        <v>283</v>
      </c>
      <c r="D27" s="70" t="s">
        <v>353</v>
      </c>
      <c r="E27" s="64">
        <f>F27+T27+AV27+BZ27</f>
        <v>15</v>
      </c>
      <c r="F27" s="64">
        <f>SUM(G27:S27)</f>
        <v>0</v>
      </c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>
        <f t="shared" si="5"/>
        <v>15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>
        <v>15</v>
      </c>
      <c r="AV27" s="64">
        <f t="shared" si="6"/>
        <v>0</v>
      </c>
      <c r="AW27" s="64"/>
      <c r="AX27" s="64"/>
      <c r="AY27" s="64"/>
      <c r="AZ27" s="64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>
        <f t="shared" si="7"/>
        <v>0</v>
      </c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</row>
  </sheetData>
  <mergeCells count="98">
    <mergeCell ref="A3:D3"/>
    <mergeCell ref="AV4:BG4"/>
    <mergeCell ref="BA5:BA6"/>
    <mergeCell ref="BB5:BB6"/>
    <mergeCell ref="BC5:BC6"/>
    <mergeCell ref="BD5:BD6"/>
    <mergeCell ref="BE5:BE6"/>
    <mergeCell ref="BF5:BF6"/>
    <mergeCell ref="BG5:BG6"/>
    <mergeCell ref="AZ5:AZ6"/>
    <mergeCell ref="AR5:AR6"/>
    <mergeCell ref="AS5:AS6"/>
    <mergeCell ref="AT5:AT6"/>
    <mergeCell ref="AU5:AU6"/>
    <mergeCell ref="AX5:AX6"/>
    <mergeCell ref="AY5:AY6"/>
    <mergeCell ref="BZ4:CB4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AH5:AH6"/>
    <mergeCell ref="AI5:AI6"/>
    <mergeCell ref="AJ5:AJ6"/>
    <mergeCell ref="AK5:AK6"/>
    <mergeCell ref="AL5:AL6"/>
    <mergeCell ref="AM5:AM6"/>
    <mergeCell ref="AV5:AV6"/>
    <mergeCell ref="AW5:AW6"/>
    <mergeCell ref="AN5:AN6"/>
    <mergeCell ref="AO5:AO6"/>
    <mergeCell ref="AP5:AP6"/>
    <mergeCell ref="AQ5:AQ6"/>
    <mergeCell ref="S5:S6"/>
    <mergeCell ref="T5:T6"/>
    <mergeCell ref="AG5:AG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N5:N6"/>
    <mergeCell ref="O5:O6"/>
    <mergeCell ref="P5:P6"/>
    <mergeCell ref="Q5:Q6"/>
    <mergeCell ref="R5:R6"/>
    <mergeCell ref="A2:DG2"/>
    <mergeCell ref="T4:AU4"/>
    <mergeCell ref="A5:C5"/>
    <mergeCell ref="D5:D6"/>
    <mergeCell ref="E4:E6"/>
    <mergeCell ref="F5:F6"/>
    <mergeCell ref="G5:G6"/>
    <mergeCell ref="A4:D4"/>
    <mergeCell ref="F4:S4"/>
    <mergeCell ref="H5:H6"/>
    <mergeCell ref="I5:I6"/>
    <mergeCell ref="U5:U6"/>
    <mergeCell ref="J5:J6"/>
    <mergeCell ref="K5:K6"/>
    <mergeCell ref="L5:L6"/>
    <mergeCell ref="M5:M6"/>
  </mergeCells>
  <phoneticPr fontId="2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73" fitToHeight="0" orientation="landscape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workbookViewId="0">
      <selection activeCell="F3" sqref="F3"/>
    </sheetView>
  </sheetViews>
  <sheetFormatPr defaultColWidth="9.1640625" defaultRowHeight="17.25" customHeight="1"/>
  <cols>
    <col min="1" max="2" width="7.33203125" style="74" customWidth="1"/>
    <col min="3" max="3" width="33.83203125" style="74" customWidth="1"/>
    <col min="4" max="4" width="19.6640625" style="74" customWidth="1"/>
    <col min="5" max="5" width="21.6640625" style="75" customWidth="1"/>
    <col min="6" max="6" width="23.6640625" style="75" customWidth="1"/>
    <col min="7" max="7" width="17" style="75" customWidth="1"/>
    <col min="8" max="8" width="8.6640625" style="74" customWidth="1"/>
    <col min="9" max="16384" width="9.1640625" style="74"/>
  </cols>
  <sheetData>
    <row r="1" spans="1:6" ht="17.25" customHeight="1">
      <c r="A1" s="129" t="s">
        <v>224</v>
      </c>
      <c r="B1" s="130"/>
      <c r="C1" s="130"/>
      <c r="D1" s="130"/>
      <c r="E1" s="130"/>
      <c r="F1" s="130"/>
    </row>
    <row r="2" spans="1:6" ht="17.25" customHeight="1">
      <c r="A2" s="154" t="s">
        <v>225</v>
      </c>
      <c r="B2" s="130"/>
      <c r="C2" s="130"/>
      <c r="D2" s="130"/>
      <c r="E2" s="130"/>
      <c r="F2" s="130"/>
    </row>
    <row r="3" spans="1:6" ht="17.25" customHeight="1">
      <c r="A3" s="135" t="s">
        <v>759</v>
      </c>
      <c r="B3" s="155"/>
      <c r="C3" s="155"/>
      <c r="D3" s="156"/>
      <c r="E3" s="156"/>
      <c r="F3" s="201" t="s">
        <v>762</v>
      </c>
    </row>
    <row r="4" spans="1:6" ht="17.25" customHeight="1">
      <c r="A4" s="157" t="s">
        <v>226</v>
      </c>
      <c r="B4" s="157"/>
      <c r="C4" s="157"/>
      <c r="D4" s="157" t="s">
        <v>78</v>
      </c>
      <c r="E4" s="157"/>
      <c r="F4" s="157"/>
    </row>
    <row r="5" spans="1:6" ht="17.25" customHeight="1">
      <c r="A5" s="158" t="s">
        <v>63</v>
      </c>
      <c r="B5" s="159"/>
      <c r="C5" s="160" t="s">
        <v>141</v>
      </c>
      <c r="D5" s="157" t="s">
        <v>53</v>
      </c>
      <c r="E5" s="157" t="s">
        <v>227</v>
      </c>
      <c r="F5" s="157" t="s">
        <v>228</v>
      </c>
    </row>
    <row r="6" spans="1:6" ht="17.25" customHeight="1">
      <c r="A6" s="60" t="s">
        <v>73</v>
      </c>
      <c r="B6" s="60" t="s">
        <v>74</v>
      </c>
      <c r="C6" s="161"/>
      <c r="D6" s="157"/>
      <c r="E6" s="157"/>
      <c r="F6" s="157"/>
    </row>
    <row r="7" spans="1:6" s="75" customFormat="1" ht="17.25" customHeight="1">
      <c r="A7" s="60"/>
      <c r="B7" s="60"/>
      <c r="C7" s="76" t="s">
        <v>53</v>
      </c>
      <c r="D7" s="77">
        <f>D8+D19+D36</f>
        <v>2650.46</v>
      </c>
      <c r="E7" s="77">
        <f>E8+E19+E36</f>
        <v>2309.21</v>
      </c>
      <c r="F7" s="77">
        <f>F8+F19+F36</f>
        <v>341.25</v>
      </c>
    </row>
    <row r="8" spans="1:6" s="75" customFormat="1" ht="17.25" customHeight="1">
      <c r="A8" s="60"/>
      <c r="B8" s="60"/>
      <c r="C8" s="78" t="s">
        <v>354</v>
      </c>
      <c r="D8" s="77">
        <f>SUM(D9:D18)</f>
        <v>2302.61</v>
      </c>
      <c r="E8" s="77">
        <f>SUM(E9:E18)</f>
        <v>2302.61</v>
      </c>
      <c r="F8" s="77">
        <f>SUM(F9:F18)</f>
        <v>0</v>
      </c>
    </row>
    <row r="9" spans="1:6" s="75" customFormat="1" ht="17.25" customHeight="1">
      <c r="A9" s="60">
        <v>301</v>
      </c>
      <c r="B9" s="60" t="s">
        <v>283</v>
      </c>
      <c r="C9" s="76" t="s">
        <v>142</v>
      </c>
      <c r="D9" s="77">
        <f t="shared" ref="D9:D38" si="0">E9+F9</f>
        <v>862.73</v>
      </c>
      <c r="E9" s="77">
        <v>862.73</v>
      </c>
      <c r="F9" s="77"/>
    </row>
    <row r="10" spans="1:6" s="75" customFormat="1" ht="17.25" customHeight="1">
      <c r="A10" s="60">
        <v>301</v>
      </c>
      <c r="B10" s="60" t="s">
        <v>327</v>
      </c>
      <c r="C10" s="76" t="s">
        <v>143</v>
      </c>
      <c r="D10" s="77">
        <f t="shared" si="0"/>
        <v>226.41</v>
      </c>
      <c r="E10" s="77">
        <v>226.41</v>
      </c>
      <c r="F10" s="77"/>
    </row>
    <row r="11" spans="1:6" s="75" customFormat="1" ht="17.25" customHeight="1">
      <c r="A11" s="60">
        <v>301</v>
      </c>
      <c r="B11" s="60" t="s">
        <v>328</v>
      </c>
      <c r="C11" s="76" t="s">
        <v>144</v>
      </c>
      <c r="D11" s="77">
        <f t="shared" si="0"/>
        <v>15.8</v>
      </c>
      <c r="E11" s="77">
        <v>15.8</v>
      </c>
      <c r="F11" s="77"/>
    </row>
    <row r="12" spans="1:6" s="75" customFormat="1" ht="17.25" customHeight="1">
      <c r="A12" s="60">
        <v>301</v>
      </c>
      <c r="B12" s="60" t="s">
        <v>356</v>
      </c>
      <c r="C12" s="76" t="s">
        <v>146</v>
      </c>
      <c r="D12" s="77">
        <f t="shared" si="0"/>
        <v>503.11</v>
      </c>
      <c r="E12" s="77">
        <v>503.11</v>
      </c>
      <c r="F12" s="77"/>
    </row>
    <row r="13" spans="1:6" s="75" customFormat="1" ht="17.25" customHeight="1">
      <c r="A13" s="60">
        <v>301</v>
      </c>
      <c r="B13" s="60" t="s">
        <v>288</v>
      </c>
      <c r="C13" s="76" t="s">
        <v>147</v>
      </c>
      <c r="D13" s="77">
        <f t="shared" si="0"/>
        <v>246.65</v>
      </c>
      <c r="E13" s="77">
        <v>246.65</v>
      </c>
      <c r="F13" s="77"/>
    </row>
    <row r="14" spans="1:6" s="75" customFormat="1" ht="17.25" customHeight="1">
      <c r="A14" s="60">
        <v>301</v>
      </c>
      <c r="B14" s="60" t="s">
        <v>290</v>
      </c>
      <c r="C14" s="76" t="s">
        <v>279</v>
      </c>
      <c r="D14" s="77">
        <f t="shared" si="0"/>
        <v>24.76</v>
      </c>
      <c r="E14" s="77">
        <v>24.76</v>
      </c>
      <c r="F14" s="77"/>
    </row>
    <row r="15" spans="1:6" s="75" customFormat="1" ht="17.25" customHeight="1">
      <c r="A15" s="60">
        <v>301</v>
      </c>
      <c r="B15" s="60" t="s">
        <v>341</v>
      </c>
      <c r="C15" s="76" t="s">
        <v>149</v>
      </c>
      <c r="D15" s="77">
        <f t="shared" si="0"/>
        <v>155.66999999999999</v>
      </c>
      <c r="E15" s="77">
        <v>155.66999999999999</v>
      </c>
      <c r="F15" s="77"/>
    </row>
    <row r="16" spans="1:6" s="75" customFormat="1" ht="17.25" customHeight="1">
      <c r="A16" s="60">
        <v>301</v>
      </c>
      <c r="B16" s="60" t="s">
        <v>357</v>
      </c>
      <c r="C16" s="76" t="s">
        <v>151</v>
      </c>
      <c r="D16" s="77">
        <f t="shared" si="0"/>
        <v>19.5</v>
      </c>
      <c r="E16" s="77">
        <v>19.5</v>
      </c>
      <c r="F16" s="77"/>
    </row>
    <row r="17" spans="1:6" s="75" customFormat="1" ht="17.25" customHeight="1">
      <c r="A17" s="60">
        <v>301</v>
      </c>
      <c r="B17" s="60" t="s">
        <v>292</v>
      </c>
      <c r="C17" s="76" t="s">
        <v>152</v>
      </c>
      <c r="D17" s="77">
        <f t="shared" si="0"/>
        <v>184.98</v>
      </c>
      <c r="E17" s="77">
        <v>184.98</v>
      </c>
      <c r="F17" s="77"/>
    </row>
    <row r="18" spans="1:6" s="75" customFormat="1" ht="17.25" customHeight="1">
      <c r="A18" s="60">
        <v>301</v>
      </c>
      <c r="B18" s="60" t="s">
        <v>295</v>
      </c>
      <c r="C18" s="76" t="s">
        <v>154</v>
      </c>
      <c r="D18" s="77">
        <f t="shared" si="0"/>
        <v>63</v>
      </c>
      <c r="E18" s="77">
        <v>63</v>
      </c>
      <c r="F18" s="77"/>
    </row>
    <row r="19" spans="1:6" s="75" customFormat="1" ht="17.25" customHeight="1">
      <c r="A19" s="60"/>
      <c r="B19" s="60"/>
      <c r="C19" s="78" t="s">
        <v>355</v>
      </c>
      <c r="D19" s="77">
        <f>SUM(D20:D35)</f>
        <v>341.25</v>
      </c>
      <c r="E19" s="77">
        <f>SUM(E20:E35)</f>
        <v>0</v>
      </c>
      <c r="F19" s="77">
        <f>SUM(F20:F35)</f>
        <v>341.25</v>
      </c>
    </row>
    <row r="20" spans="1:6" s="75" customFormat="1" ht="17.25" customHeight="1">
      <c r="A20" s="60">
        <v>302</v>
      </c>
      <c r="B20" s="60" t="s">
        <v>283</v>
      </c>
      <c r="C20" s="76" t="s">
        <v>155</v>
      </c>
      <c r="D20" s="77">
        <f t="shared" si="0"/>
        <v>40</v>
      </c>
      <c r="E20" s="77"/>
      <c r="F20" s="77">
        <v>40</v>
      </c>
    </row>
    <row r="21" spans="1:6" s="75" customFormat="1" ht="17.25" customHeight="1">
      <c r="A21" s="60">
        <v>302</v>
      </c>
      <c r="B21" s="60" t="s">
        <v>327</v>
      </c>
      <c r="C21" s="76" t="s">
        <v>156</v>
      </c>
      <c r="D21" s="77">
        <f t="shared" si="0"/>
        <v>12.5</v>
      </c>
      <c r="E21" s="77"/>
      <c r="F21" s="77">
        <v>12.5</v>
      </c>
    </row>
    <row r="22" spans="1:6" s="75" customFormat="1" ht="17.25" customHeight="1">
      <c r="A22" s="60">
        <v>302</v>
      </c>
      <c r="B22" s="60" t="s">
        <v>333</v>
      </c>
      <c r="C22" s="76" t="s">
        <v>159</v>
      </c>
      <c r="D22" s="77">
        <f t="shared" si="0"/>
        <v>12</v>
      </c>
      <c r="E22" s="77"/>
      <c r="F22" s="77">
        <v>12</v>
      </c>
    </row>
    <row r="23" spans="1:6" s="75" customFormat="1" ht="17.25" customHeight="1">
      <c r="A23" s="60">
        <v>302</v>
      </c>
      <c r="B23" s="60" t="s">
        <v>286</v>
      </c>
      <c r="C23" s="76" t="s">
        <v>160</v>
      </c>
      <c r="D23" s="77">
        <f t="shared" si="0"/>
        <v>22.1</v>
      </c>
      <c r="E23" s="77"/>
      <c r="F23" s="77">
        <v>22.1</v>
      </c>
    </row>
    <row r="24" spans="1:6" s="75" customFormat="1" ht="17.25" customHeight="1">
      <c r="A24" s="60">
        <v>302</v>
      </c>
      <c r="B24" s="60" t="s">
        <v>356</v>
      </c>
      <c r="C24" s="76" t="s">
        <v>161</v>
      </c>
      <c r="D24" s="77">
        <f t="shared" si="0"/>
        <v>21</v>
      </c>
      <c r="E24" s="77"/>
      <c r="F24" s="77">
        <v>21</v>
      </c>
    </row>
    <row r="25" spans="1:6" s="75" customFormat="1" ht="17.25" customHeight="1">
      <c r="A25" s="60">
        <v>302</v>
      </c>
      <c r="B25" s="60" t="s">
        <v>290</v>
      </c>
      <c r="C25" s="76" t="s">
        <v>163</v>
      </c>
      <c r="D25" s="77">
        <f t="shared" si="0"/>
        <v>8.4</v>
      </c>
      <c r="E25" s="77"/>
      <c r="F25" s="77">
        <v>8.4</v>
      </c>
    </row>
    <row r="26" spans="1:6" s="75" customFormat="1" ht="17.25" customHeight="1">
      <c r="A26" s="60">
        <v>302</v>
      </c>
      <c r="B26" s="60" t="s">
        <v>335</v>
      </c>
      <c r="C26" s="76" t="s">
        <v>164</v>
      </c>
      <c r="D26" s="77">
        <f t="shared" si="0"/>
        <v>52.5</v>
      </c>
      <c r="E26" s="77"/>
      <c r="F26" s="77">
        <v>52.5</v>
      </c>
    </row>
    <row r="27" spans="1:6" s="75" customFormat="1" ht="17.25" customHeight="1">
      <c r="A27" s="60">
        <v>302</v>
      </c>
      <c r="B27" s="60" t="s">
        <v>292</v>
      </c>
      <c r="C27" s="76" t="s">
        <v>358</v>
      </c>
      <c r="D27" s="77">
        <f t="shared" si="0"/>
        <v>12</v>
      </c>
      <c r="E27" s="77"/>
      <c r="F27" s="77">
        <v>12</v>
      </c>
    </row>
    <row r="28" spans="1:6" s="75" customFormat="1" ht="17.25" customHeight="1">
      <c r="A28" s="60">
        <v>302</v>
      </c>
      <c r="B28" s="60" t="s">
        <v>359</v>
      </c>
      <c r="C28" s="76" t="s">
        <v>168</v>
      </c>
      <c r="D28" s="77">
        <f t="shared" si="0"/>
        <v>5</v>
      </c>
      <c r="E28" s="77"/>
      <c r="F28" s="77">
        <v>5</v>
      </c>
    </row>
    <row r="29" spans="1:6" s="75" customFormat="1" ht="17.25" customHeight="1">
      <c r="A29" s="60">
        <v>302</v>
      </c>
      <c r="B29" s="60" t="s">
        <v>360</v>
      </c>
      <c r="C29" s="76" t="s">
        <v>169</v>
      </c>
      <c r="D29" s="77">
        <f t="shared" si="0"/>
        <v>8</v>
      </c>
      <c r="E29" s="77"/>
      <c r="F29" s="77">
        <v>8</v>
      </c>
    </row>
    <row r="30" spans="1:6" s="75" customFormat="1" ht="17.25" customHeight="1">
      <c r="A30" s="60">
        <v>302</v>
      </c>
      <c r="B30" s="60" t="s">
        <v>361</v>
      </c>
      <c r="C30" s="76" t="s">
        <v>174</v>
      </c>
      <c r="D30" s="77">
        <f t="shared" si="0"/>
        <v>5</v>
      </c>
      <c r="E30" s="77"/>
      <c r="F30" s="77">
        <v>5</v>
      </c>
    </row>
    <row r="31" spans="1:6" s="75" customFormat="1" ht="17.25" customHeight="1">
      <c r="A31" s="60">
        <v>302</v>
      </c>
      <c r="B31" s="60" t="s">
        <v>362</v>
      </c>
      <c r="C31" s="76" t="s">
        <v>175</v>
      </c>
      <c r="D31" s="77">
        <f t="shared" si="0"/>
        <v>5</v>
      </c>
      <c r="E31" s="77"/>
      <c r="F31" s="77">
        <v>5</v>
      </c>
    </row>
    <row r="32" spans="1:6" s="75" customFormat="1" ht="17.25" customHeight="1">
      <c r="A32" s="60">
        <v>302</v>
      </c>
      <c r="B32" s="60" t="s">
        <v>363</v>
      </c>
      <c r="C32" s="76" t="s">
        <v>176</v>
      </c>
      <c r="D32" s="77">
        <f t="shared" si="0"/>
        <v>17.25</v>
      </c>
      <c r="E32" s="77"/>
      <c r="F32" s="77">
        <v>17.25</v>
      </c>
    </row>
    <row r="33" spans="1:6" s="75" customFormat="1" ht="17.25" customHeight="1">
      <c r="A33" s="60">
        <v>302</v>
      </c>
      <c r="B33" s="60" t="s">
        <v>364</v>
      </c>
      <c r="C33" s="76" t="s">
        <v>177</v>
      </c>
      <c r="D33" s="77">
        <f t="shared" si="0"/>
        <v>25.88</v>
      </c>
      <c r="E33" s="77"/>
      <c r="F33" s="77">
        <v>25.88</v>
      </c>
    </row>
    <row r="34" spans="1:6" s="75" customFormat="1" ht="17.25" customHeight="1">
      <c r="A34" s="60">
        <v>302</v>
      </c>
      <c r="B34" s="60" t="s">
        <v>365</v>
      </c>
      <c r="C34" s="76" t="s">
        <v>179</v>
      </c>
      <c r="D34" s="77">
        <f t="shared" si="0"/>
        <v>46.26</v>
      </c>
      <c r="E34" s="77"/>
      <c r="F34" s="77">
        <v>46.26</v>
      </c>
    </row>
    <row r="35" spans="1:6" s="75" customFormat="1" ht="17.25" customHeight="1">
      <c r="A35" s="60">
        <v>302</v>
      </c>
      <c r="B35" s="60" t="s">
        <v>295</v>
      </c>
      <c r="C35" s="76" t="s">
        <v>181</v>
      </c>
      <c r="D35" s="77">
        <f t="shared" si="0"/>
        <v>48.36</v>
      </c>
      <c r="E35" s="77"/>
      <c r="F35" s="77">
        <v>48.36</v>
      </c>
    </row>
    <row r="36" spans="1:6" s="75" customFormat="1" ht="17.25" customHeight="1">
      <c r="A36" s="60"/>
      <c r="B36" s="60"/>
      <c r="C36" s="78" t="s">
        <v>325</v>
      </c>
      <c r="D36" s="77">
        <f>SUM(D37:D38)</f>
        <v>6.6</v>
      </c>
      <c r="E36" s="77">
        <f>SUM(E37:E38)</f>
        <v>6.6</v>
      </c>
      <c r="F36" s="77">
        <f>SUM(F37:F38)</f>
        <v>0</v>
      </c>
    </row>
    <row r="37" spans="1:6" s="75" customFormat="1" ht="17.25" customHeight="1">
      <c r="A37" s="60">
        <v>303</v>
      </c>
      <c r="B37" s="60" t="s">
        <v>333</v>
      </c>
      <c r="C37" s="76" t="s">
        <v>186</v>
      </c>
      <c r="D37" s="77">
        <f t="shared" si="0"/>
        <v>6.3</v>
      </c>
      <c r="E37" s="77">
        <v>6.3</v>
      </c>
      <c r="F37" s="77"/>
    </row>
    <row r="38" spans="1:6" s="75" customFormat="1" ht="17.25" customHeight="1">
      <c r="A38" s="60">
        <v>303</v>
      </c>
      <c r="B38" s="60" t="s">
        <v>290</v>
      </c>
      <c r="C38" s="76" t="s">
        <v>190</v>
      </c>
      <c r="D38" s="77">
        <f t="shared" si="0"/>
        <v>0.3</v>
      </c>
      <c r="E38" s="77">
        <v>0.3</v>
      </c>
      <c r="F38" s="77"/>
    </row>
  </sheetData>
  <mergeCells count="11">
    <mergeCell ref="A5:B5"/>
    <mergeCell ref="C5:C6"/>
    <mergeCell ref="D5:D6"/>
    <mergeCell ref="E5:E6"/>
    <mergeCell ref="F5:F6"/>
    <mergeCell ref="A1:F1"/>
    <mergeCell ref="A2:F2"/>
    <mergeCell ref="A3:C3"/>
    <mergeCell ref="D3:E3"/>
    <mergeCell ref="A4:C4"/>
    <mergeCell ref="D4:F4"/>
  </mergeCells>
  <phoneticPr fontId="2" type="noConversion"/>
  <pageMargins left="0.75" right="0.75" top="1" bottom="1" header="0.5" footer="0.5"/>
  <pageSetup paperSize="9" scale="93" fitToHeight="0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7"/>
  <sheetViews>
    <sheetView workbookViewId="0"/>
  </sheetViews>
  <sheetFormatPr defaultColWidth="9.1640625" defaultRowHeight="12.75" customHeight="1"/>
  <cols>
    <col min="1" max="1" width="9.33203125" style="10" customWidth="1"/>
    <col min="2" max="2" width="9.6640625" style="10" customWidth="1"/>
    <col min="3" max="3" width="11.5" style="10" customWidth="1"/>
    <col min="4" max="4" width="11.83203125" style="10" customWidth="1"/>
    <col min="5" max="5" width="57.5" style="10" customWidth="1"/>
    <col min="6" max="6" width="25" style="10" customWidth="1"/>
    <col min="7" max="243" width="10.6640625" style="10" customWidth="1"/>
    <col min="244" max="16384" width="9.1640625" style="10"/>
  </cols>
  <sheetData>
    <row r="1" spans="1:243" ht="20.100000000000001" customHeight="1">
      <c r="A1" s="6" t="s">
        <v>229</v>
      </c>
      <c r="B1" s="6"/>
      <c r="C1" s="6"/>
      <c r="D1" s="6"/>
      <c r="E1" s="6"/>
      <c r="F1" s="80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</row>
    <row r="2" spans="1:243" ht="20.100000000000001" customHeight="1">
      <c r="A2" s="139" t="s">
        <v>230</v>
      </c>
      <c r="B2" s="139"/>
      <c r="C2" s="139"/>
      <c r="D2" s="139"/>
      <c r="E2" s="139"/>
      <c r="F2" s="139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</row>
    <row r="3" spans="1:243" ht="20.100000000000001" customHeight="1">
      <c r="A3" s="127" t="s">
        <v>759</v>
      </c>
      <c r="B3" s="11"/>
      <c r="C3" s="11"/>
      <c r="D3" s="11"/>
      <c r="E3" s="11"/>
      <c r="F3" s="81" t="s">
        <v>332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</row>
    <row r="4" spans="1:243" ht="20.100000000000001" customHeight="1">
      <c r="A4" s="18" t="s">
        <v>63</v>
      </c>
      <c r="B4" s="16"/>
      <c r="C4" s="82"/>
      <c r="D4" s="162" t="s">
        <v>64</v>
      </c>
      <c r="E4" s="142" t="s">
        <v>231</v>
      </c>
      <c r="F4" s="163" t="s">
        <v>66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</row>
    <row r="5" spans="1:243" ht="20.100000000000001" customHeight="1">
      <c r="A5" s="20" t="s">
        <v>73</v>
      </c>
      <c r="B5" s="20" t="s">
        <v>74</v>
      </c>
      <c r="C5" s="21" t="s">
        <v>75</v>
      </c>
      <c r="D5" s="162"/>
      <c r="E5" s="142"/>
      <c r="F5" s="163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</row>
    <row r="6" spans="1:243" ht="20.100000000000001" customHeight="1">
      <c r="A6" s="20"/>
      <c r="B6" s="20"/>
      <c r="C6" s="21"/>
      <c r="D6" s="83"/>
      <c r="E6" s="84" t="s">
        <v>392</v>
      </c>
      <c r="F6" s="85">
        <f>SUM(F7:F27)</f>
        <v>568.5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</row>
    <row r="7" spans="1:243" ht="20.100000000000001" customHeight="1">
      <c r="A7" s="20">
        <v>220</v>
      </c>
      <c r="B7" s="20" t="s">
        <v>266</v>
      </c>
      <c r="C7" s="21" t="s">
        <v>266</v>
      </c>
      <c r="D7" s="83"/>
      <c r="E7" s="86" t="s">
        <v>170</v>
      </c>
      <c r="F7" s="85">
        <v>10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</row>
    <row r="8" spans="1:243" ht="20.100000000000001" customHeight="1">
      <c r="A8" s="20">
        <v>220</v>
      </c>
      <c r="B8" s="20" t="s">
        <v>266</v>
      </c>
      <c r="C8" s="21" t="s">
        <v>266</v>
      </c>
      <c r="D8" s="83"/>
      <c r="E8" s="86" t="s">
        <v>373</v>
      </c>
      <c r="F8" s="85">
        <v>20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</row>
    <row r="9" spans="1:243" ht="20.100000000000001" customHeight="1">
      <c r="A9" s="20">
        <v>220</v>
      </c>
      <c r="B9" s="20" t="s">
        <v>266</v>
      </c>
      <c r="C9" s="21" t="s">
        <v>273</v>
      </c>
      <c r="D9" s="83"/>
      <c r="E9" s="86" t="s">
        <v>374</v>
      </c>
      <c r="F9" s="85">
        <v>15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</row>
    <row r="10" spans="1:243" ht="20.100000000000001" customHeight="1">
      <c r="A10" s="20">
        <v>220</v>
      </c>
      <c r="B10" s="20" t="s">
        <v>266</v>
      </c>
      <c r="C10" s="21" t="s">
        <v>366</v>
      </c>
      <c r="D10" s="83"/>
      <c r="E10" s="86" t="s">
        <v>375</v>
      </c>
      <c r="F10" s="85">
        <v>10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</row>
    <row r="11" spans="1:243" ht="20.100000000000001" customHeight="1">
      <c r="A11" s="20">
        <v>220</v>
      </c>
      <c r="B11" s="20" t="s">
        <v>266</v>
      </c>
      <c r="C11" s="21" t="s">
        <v>273</v>
      </c>
      <c r="D11" s="83"/>
      <c r="E11" s="86" t="s">
        <v>376</v>
      </c>
      <c r="F11" s="85">
        <v>2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</row>
    <row r="12" spans="1:243" ht="20.100000000000001" customHeight="1">
      <c r="A12" s="20">
        <v>220</v>
      </c>
      <c r="B12" s="20" t="s">
        <v>266</v>
      </c>
      <c r="C12" s="21" t="s">
        <v>367</v>
      </c>
      <c r="D12" s="83"/>
      <c r="E12" s="86" t="s">
        <v>377</v>
      </c>
      <c r="F12" s="85">
        <v>35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</row>
    <row r="13" spans="1:243" ht="20.100000000000001" customHeight="1">
      <c r="A13" s="20">
        <v>220</v>
      </c>
      <c r="B13" s="20" t="s">
        <v>266</v>
      </c>
      <c r="C13" s="21" t="s">
        <v>368</v>
      </c>
      <c r="D13" s="83"/>
      <c r="E13" s="86" t="s">
        <v>378</v>
      </c>
      <c r="F13" s="85">
        <v>15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</row>
    <row r="14" spans="1:243" ht="20.100000000000001" customHeight="1">
      <c r="A14" s="20">
        <v>220</v>
      </c>
      <c r="B14" s="20" t="s">
        <v>266</v>
      </c>
      <c r="C14" s="21" t="s">
        <v>369</v>
      </c>
      <c r="D14" s="83"/>
      <c r="E14" s="86" t="s">
        <v>379</v>
      </c>
      <c r="F14" s="85">
        <v>130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</row>
    <row r="15" spans="1:243" ht="20.100000000000001" customHeight="1">
      <c r="A15" s="20">
        <v>220</v>
      </c>
      <c r="B15" s="20" t="s">
        <v>266</v>
      </c>
      <c r="C15" s="21" t="s">
        <v>278</v>
      </c>
      <c r="D15" s="83"/>
      <c r="E15" s="86" t="s">
        <v>380</v>
      </c>
      <c r="F15" s="85">
        <v>24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</row>
    <row r="16" spans="1:243" ht="20.100000000000001" customHeight="1">
      <c r="A16" s="20">
        <v>220</v>
      </c>
      <c r="B16" s="20" t="s">
        <v>266</v>
      </c>
      <c r="C16" s="21" t="s">
        <v>278</v>
      </c>
      <c r="D16" s="83"/>
      <c r="E16" s="86" t="s">
        <v>381</v>
      </c>
      <c r="F16" s="85">
        <v>18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</row>
    <row r="17" spans="1:243" ht="20.100000000000001" customHeight="1">
      <c r="A17" s="20">
        <v>220</v>
      </c>
      <c r="B17" s="20" t="s">
        <v>266</v>
      </c>
      <c r="C17" s="21" t="s">
        <v>370</v>
      </c>
      <c r="D17" s="83"/>
      <c r="E17" s="86" t="s">
        <v>382</v>
      </c>
      <c r="F17" s="85">
        <v>10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</row>
    <row r="18" spans="1:243" ht="20.100000000000001" customHeight="1">
      <c r="A18" s="20">
        <v>220</v>
      </c>
      <c r="B18" s="20" t="s">
        <v>266</v>
      </c>
      <c r="C18" s="21" t="s">
        <v>370</v>
      </c>
      <c r="D18" s="83"/>
      <c r="E18" s="86" t="s">
        <v>383</v>
      </c>
      <c r="F18" s="85">
        <v>15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</row>
    <row r="19" spans="1:243" ht="20.100000000000001" customHeight="1">
      <c r="A19" s="20">
        <v>224</v>
      </c>
      <c r="B19" s="20" t="s">
        <v>371</v>
      </c>
      <c r="C19" s="21" t="s">
        <v>369</v>
      </c>
      <c r="D19" s="83"/>
      <c r="E19" s="86" t="s">
        <v>384</v>
      </c>
      <c r="F19" s="85">
        <v>15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</row>
    <row r="20" spans="1:243" ht="20.100000000000001" customHeight="1">
      <c r="A20" s="20">
        <v>220</v>
      </c>
      <c r="B20" s="20" t="s">
        <v>266</v>
      </c>
      <c r="C20" s="21" t="s">
        <v>372</v>
      </c>
      <c r="D20" s="83"/>
      <c r="E20" s="86" t="s">
        <v>385</v>
      </c>
      <c r="F20" s="85">
        <v>35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</row>
    <row r="21" spans="1:243" ht="20.100000000000001" customHeight="1">
      <c r="A21" s="20">
        <v>220</v>
      </c>
      <c r="B21" s="20" t="s">
        <v>266</v>
      </c>
      <c r="C21" s="21" t="s">
        <v>268</v>
      </c>
      <c r="D21" s="83"/>
      <c r="E21" s="86" t="s">
        <v>179</v>
      </c>
      <c r="F21" s="85">
        <v>18.5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</row>
    <row r="22" spans="1:243" ht="20.100000000000001" customHeight="1">
      <c r="A22" s="20">
        <v>213</v>
      </c>
      <c r="B22" s="20" t="s">
        <v>273</v>
      </c>
      <c r="C22" s="21" t="s">
        <v>266</v>
      </c>
      <c r="D22" s="83"/>
      <c r="E22" s="86" t="s">
        <v>386</v>
      </c>
      <c r="F22" s="85">
        <v>60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</row>
    <row r="23" spans="1:243" ht="20.100000000000001" customHeight="1">
      <c r="A23" s="20">
        <v>213</v>
      </c>
      <c r="B23" s="20" t="s">
        <v>273</v>
      </c>
      <c r="C23" s="21" t="s">
        <v>276</v>
      </c>
      <c r="D23" s="83"/>
      <c r="E23" s="86" t="s">
        <v>387</v>
      </c>
      <c r="F23" s="85">
        <v>65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</row>
    <row r="24" spans="1:243" ht="20.100000000000001" customHeight="1">
      <c r="A24" s="20">
        <v>213</v>
      </c>
      <c r="B24" s="20" t="s">
        <v>273</v>
      </c>
      <c r="C24" s="21" t="s">
        <v>297</v>
      </c>
      <c r="D24" s="83"/>
      <c r="E24" s="86" t="s">
        <v>388</v>
      </c>
      <c r="F24" s="85">
        <v>33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</row>
    <row r="25" spans="1:243" ht="20.100000000000001" customHeight="1">
      <c r="A25" s="20">
        <v>213</v>
      </c>
      <c r="B25" s="20" t="s">
        <v>273</v>
      </c>
      <c r="C25" s="21" t="s">
        <v>271</v>
      </c>
      <c r="D25" s="83"/>
      <c r="E25" s="86" t="s">
        <v>389</v>
      </c>
      <c r="F25" s="85">
        <v>8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</row>
    <row r="26" spans="1:243" ht="20.100000000000001" customHeight="1">
      <c r="A26" s="20">
        <v>213</v>
      </c>
      <c r="B26" s="20" t="s">
        <v>273</v>
      </c>
      <c r="C26" s="21" t="s">
        <v>298</v>
      </c>
      <c r="D26" s="83"/>
      <c r="E26" s="86" t="s">
        <v>390</v>
      </c>
      <c r="F26" s="85">
        <v>20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</row>
    <row r="27" spans="1:243" ht="20.100000000000001" customHeight="1">
      <c r="A27" s="20">
        <v>211</v>
      </c>
      <c r="B27" s="20" t="s">
        <v>278</v>
      </c>
      <c r="C27" s="21" t="s">
        <v>314</v>
      </c>
      <c r="D27" s="83"/>
      <c r="E27" s="86" t="s">
        <v>391</v>
      </c>
      <c r="F27" s="85">
        <v>10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</row>
  </sheetData>
  <mergeCells count="4">
    <mergeCell ref="A2:F2"/>
    <mergeCell ref="D4:D5"/>
    <mergeCell ref="E4:E5"/>
    <mergeCell ref="F4:F5"/>
  </mergeCells>
  <phoneticPr fontId="2" type="noConversion"/>
  <pageMargins left="0.75" right="0.75" top="1" bottom="1" header="0.5" footer="0.5"/>
  <pageSetup paperSize="9" scale="85" fitToHeight="0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workbookViewId="0">
      <selection activeCell="C8" sqref="C8"/>
    </sheetView>
  </sheetViews>
  <sheetFormatPr defaultColWidth="9.1640625" defaultRowHeight="12.75" customHeight="1"/>
  <cols>
    <col min="1" max="1" width="9.33203125" style="10" customWidth="1"/>
    <col min="2" max="2" width="41.83203125" style="10" customWidth="1"/>
    <col min="3" max="3" width="11.33203125" style="31" customWidth="1"/>
    <col min="4" max="4" width="12.1640625" style="31" customWidth="1"/>
    <col min="5" max="5" width="13" style="31" customWidth="1"/>
    <col min="6" max="6" width="14.1640625" style="31" customWidth="1"/>
    <col min="7" max="7" width="14.6640625" style="31" customWidth="1"/>
    <col min="8" max="8" width="15" style="31" customWidth="1"/>
    <col min="9" max="9" width="8.6640625" style="10" customWidth="1"/>
    <col min="10" max="16384" width="9.1640625" style="10"/>
  </cols>
  <sheetData>
    <row r="1" spans="1:9" ht="20.100000000000001" customHeight="1">
      <c r="A1" s="89" t="s">
        <v>232</v>
      </c>
      <c r="B1" s="89"/>
      <c r="C1" s="90"/>
      <c r="D1" s="90"/>
      <c r="E1" s="91"/>
      <c r="F1" s="90"/>
      <c r="G1" s="90"/>
      <c r="H1" s="91"/>
      <c r="I1" s="92"/>
    </row>
    <row r="2" spans="1:9" ht="25.5" customHeight="1">
      <c r="A2" s="139" t="s">
        <v>233</v>
      </c>
      <c r="B2" s="139"/>
      <c r="C2" s="139"/>
      <c r="D2" s="139"/>
      <c r="E2" s="139"/>
      <c r="F2" s="139"/>
      <c r="G2" s="139"/>
      <c r="H2" s="139"/>
      <c r="I2" s="92"/>
    </row>
    <row r="3" spans="1:9" ht="20.100000000000001" customHeight="1">
      <c r="A3" s="128" t="s">
        <v>761</v>
      </c>
      <c r="B3" s="6"/>
      <c r="C3" s="7"/>
      <c r="D3" s="7"/>
      <c r="E3" s="7"/>
      <c r="F3" s="7"/>
      <c r="G3" s="7"/>
      <c r="H3" s="90" t="s">
        <v>332</v>
      </c>
      <c r="I3" s="92"/>
    </row>
    <row r="4" spans="1:9" ht="20.100000000000001" customHeight="1">
      <c r="A4" s="142" t="s">
        <v>234</v>
      </c>
      <c r="B4" s="142" t="s">
        <v>235</v>
      </c>
      <c r="C4" s="163" t="s">
        <v>236</v>
      </c>
      <c r="D4" s="163"/>
      <c r="E4" s="163"/>
      <c r="F4" s="163"/>
      <c r="G4" s="163"/>
      <c r="H4" s="163"/>
      <c r="I4" s="92"/>
    </row>
    <row r="5" spans="1:9" ht="20.100000000000001" customHeight="1">
      <c r="A5" s="142"/>
      <c r="B5" s="142"/>
      <c r="C5" s="164" t="s">
        <v>53</v>
      </c>
      <c r="D5" s="166" t="s">
        <v>165</v>
      </c>
      <c r="E5" s="169" t="s">
        <v>237</v>
      </c>
      <c r="F5" s="170"/>
      <c r="G5" s="170"/>
      <c r="H5" s="167" t="s">
        <v>170</v>
      </c>
      <c r="I5" s="92"/>
    </row>
    <row r="6" spans="1:9" ht="33.75" customHeight="1">
      <c r="A6" s="143"/>
      <c r="B6" s="143"/>
      <c r="C6" s="165"/>
      <c r="D6" s="138"/>
      <c r="E6" s="93" t="s">
        <v>68</v>
      </c>
      <c r="F6" s="94" t="s">
        <v>238</v>
      </c>
      <c r="G6" s="95" t="s">
        <v>239</v>
      </c>
      <c r="H6" s="168"/>
      <c r="I6" s="92"/>
    </row>
    <row r="7" spans="1:9" ht="20.100000000000001" customHeight="1">
      <c r="A7" s="87" t="s">
        <v>393</v>
      </c>
      <c r="B7" s="88" t="s">
        <v>394</v>
      </c>
      <c r="C7" s="96">
        <f>E7+H7</f>
        <v>28.5</v>
      </c>
      <c r="D7" s="27"/>
      <c r="E7" s="27">
        <f>F7+G7</f>
        <v>18.5</v>
      </c>
      <c r="F7" s="27"/>
      <c r="G7" s="85">
        <v>18.5</v>
      </c>
      <c r="H7" s="5">
        <v>10</v>
      </c>
      <c r="I7" s="98"/>
    </row>
  </sheetData>
  <mergeCells count="8">
    <mergeCell ref="B4:B6"/>
    <mergeCell ref="C5:C6"/>
    <mergeCell ref="D5:D6"/>
    <mergeCell ref="H5:H6"/>
    <mergeCell ref="A2:H2"/>
    <mergeCell ref="C4:H4"/>
    <mergeCell ref="E5:G5"/>
    <mergeCell ref="A4:A6"/>
  </mergeCells>
  <phoneticPr fontId="2" type="noConversion"/>
  <pageMargins left="0.75" right="0.75" top="1" bottom="1" header="0.5" footer="0.5"/>
  <pageSetup paperSize="9" scale="81" fitToHeight="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11</vt:i4>
      </vt:variant>
    </vt:vector>
  </HeadingPairs>
  <TitlesOfParts>
    <vt:vector size="26" baseType="lpstr">
      <vt:lpstr>表1</vt:lpstr>
      <vt:lpstr>表1-1</vt:lpstr>
      <vt:lpstr>表1-2</vt:lpstr>
      <vt:lpstr>表2</vt:lpstr>
      <vt:lpstr>表2-1</vt:lpstr>
      <vt:lpstr>表3</vt:lpstr>
      <vt:lpstr>表3-1</vt:lpstr>
      <vt:lpstr>表3-2</vt:lpstr>
      <vt:lpstr>表3-3</vt:lpstr>
      <vt:lpstr>表4</vt:lpstr>
      <vt:lpstr>表4-1</vt:lpstr>
      <vt:lpstr>表5</vt:lpstr>
      <vt:lpstr>表6</vt:lpstr>
      <vt:lpstr>表7</vt:lpstr>
      <vt:lpstr>Sheet1</vt:lpstr>
      <vt:lpstr>'表1-1'!Print_Titles</vt:lpstr>
      <vt:lpstr>'表1-2'!Print_Titles</vt:lpstr>
      <vt:lpstr>表2!Print_Titles</vt:lpstr>
      <vt:lpstr>'表2-1'!Print_Titles</vt:lpstr>
      <vt:lpstr>表3!Print_Titles</vt:lpstr>
      <vt:lpstr>'表3-2'!Print_Titles</vt:lpstr>
      <vt:lpstr>'表3-3'!Print_Titles</vt:lpstr>
      <vt:lpstr>表4!Print_Titles</vt:lpstr>
      <vt:lpstr>'表4-1'!Print_Titles</vt:lpstr>
      <vt:lpstr>表5!Print_Titles</vt:lpstr>
      <vt:lpstr>表6!Print_Titles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2022-01-14T08:12:44Z</cp:lastPrinted>
  <dcterms:created xsi:type="dcterms:W3CDTF">2021-03-05T08:26:17Z</dcterms:created>
  <dcterms:modified xsi:type="dcterms:W3CDTF">2022-06-09T02:15:02Z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KSOProductBuildVer">
    <vt:lpwstr>2052-10.1.0.7106</vt:lpwstr>
  </property>
</Properties>
</file>